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wad\Cпільна\Ціноутворення\"/>
    </mc:Choice>
  </mc:AlternateContent>
  <bookViews>
    <workbookView xWindow="0" yWindow="0" windowWidth="16380" windowHeight="8190" tabRatio="500" firstSheet="1" activeTab="5"/>
  </bookViews>
  <sheets>
    <sheet name="1 Труби" sheetId="1" r:id="rId1"/>
    <sheet name="2 Колодязі" sheetId="2" r:id="rId2"/>
    <sheet name="3 Колодязі АБЕТОН ПЛАСТ" sheetId="3" r:id="rId3"/>
    <sheet name="4 Дорожнє будівництво" sheetId="4" r:id="rId4"/>
    <sheet name="5 ИСА" sheetId="5" r:id="rId5"/>
    <sheet name="6 Труби водопропускні" sheetId="6" r:id="rId6"/>
    <sheet name="7 Лотки" sheetId="7" r:id="rId7"/>
    <sheet name="8 Камери" sheetId="8" r:id="rId8"/>
    <sheet name="9 Шахтне кріплення, тюбінг, што" sheetId="9" r:id="rId9"/>
  </sheets>
  <externalReferences>
    <externalReference r:id="rId10"/>
  </externalReferences>
  <definedNames>
    <definedName name="Excel_BuiltIn_Print_Area" localSheetId="0">'1 Труби'!$A$1:$M$116</definedName>
    <definedName name="Excel_BuiltIn_Print_Area" localSheetId="1">'2 Колодязі'!$B$1:$Q$133</definedName>
    <definedName name="Excel_BuiltIn_Print_Area" localSheetId="2">'3 Колодязі АБЕТОН ПЛАСТ'!$A$1:$H$147</definedName>
    <definedName name="Excel_BuiltIn_Print_Area" localSheetId="3">'4 Дорожнє будівництво'!$B$1:$I$83</definedName>
    <definedName name="Excel_BuiltIn_Print_Area" localSheetId="4">'5 ИСА'!$B$1:$I$60</definedName>
    <definedName name="Excel_BuiltIn_Print_Area" localSheetId="5">'6 Труби водопропускні'!$B$1:$I$130</definedName>
    <definedName name="Excel_BuiltIn_Print_Area" localSheetId="6">'7 Лотки'!$B$1:$I$83</definedName>
    <definedName name="Excel_BuiltIn_Print_Area" localSheetId="7">NA()</definedName>
    <definedName name="Excel_BuiltIn_Print_Area" localSheetId="8">'9 Шахтне кріплення, тюбінг, што'!$B$1:$I$40</definedName>
    <definedName name="_xlnm.Print_Area" localSheetId="0">'1 Труби'!$A$1:$I$170</definedName>
    <definedName name="_xlnm.Print_Area" localSheetId="1">'2 Колодязі'!$A$1:$P$146</definedName>
    <definedName name="_xlnm.Print_Area" localSheetId="2">'3 Колодязі АБЕТОН ПЛАСТ'!$A$1:$K$269</definedName>
    <definedName name="_xlnm.Print_Area" localSheetId="3">'4 Дорожнє будівництво'!$A$1:$I$103</definedName>
    <definedName name="_xlnm.Print_Area" localSheetId="4">'5 ИСА'!$B$1:$K$59</definedName>
    <definedName name="_xlnm.Print_Area" localSheetId="6">'7 Лотки'!$A$1:$L$144</definedName>
    <definedName name="_xlnm.Print_Area" localSheetId="7">'8 Камери'!$A$1:$J$96</definedName>
    <definedName name="_xlnm.Print_Area" localSheetId="8">'9 Шахтне кріплення, тюбінг, што'!$A$1:$J$60</definedName>
  </definedNames>
  <calcPr calcId="152511"/>
</workbook>
</file>

<file path=xl/calcChain.xml><?xml version="1.0" encoding="utf-8"?>
<calcChain xmlns="http://schemas.openxmlformats.org/spreadsheetml/2006/main">
  <c r="H113" i="6" l="1"/>
  <c r="H109" i="6"/>
  <c r="H110" i="6"/>
  <c r="H111" i="6"/>
  <c r="H112" i="6"/>
  <c r="H114" i="6"/>
  <c r="H115" i="6"/>
  <c r="H108" i="6"/>
  <c r="H55" i="9" l="1"/>
  <c r="H15" i="9"/>
  <c r="H35" i="9"/>
  <c r="H28" i="9"/>
  <c r="H23" i="9"/>
  <c r="H31" i="9"/>
  <c r="H25" i="9"/>
  <c r="H26" i="9"/>
  <c r="H24" i="9"/>
  <c r="H38" i="9" l="1"/>
  <c r="H37" i="9"/>
  <c r="H36" i="9"/>
  <c r="H30" i="9"/>
  <c r="H29" i="9"/>
  <c r="H7" i="8" l="1"/>
  <c r="H8" i="8"/>
  <c r="H9" i="8"/>
  <c r="H10" i="8"/>
  <c r="H11" i="8"/>
  <c r="H12" i="8"/>
  <c r="H13" i="8"/>
  <c r="H14" i="8"/>
  <c r="H15" i="8"/>
  <c r="H16" i="8"/>
  <c r="H17" i="8"/>
  <c r="H18" i="8"/>
  <c r="H30" i="8" l="1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31" i="8"/>
  <c r="H77" i="8"/>
  <c r="H23" i="8"/>
  <c r="H24" i="8"/>
  <c r="H25" i="8"/>
  <c r="H26" i="8"/>
  <c r="H27" i="8"/>
  <c r="H28" i="8"/>
  <c r="H29" i="8"/>
  <c r="H22" i="8"/>
  <c r="H84" i="7" l="1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43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67" i="7"/>
  <c r="H68" i="7"/>
  <c r="H69" i="7"/>
  <c r="H70" i="7"/>
  <c r="H71" i="7"/>
  <c r="H66" i="7"/>
  <c r="H52" i="7"/>
  <c r="H53" i="7"/>
  <c r="H54" i="7"/>
  <c r="H55" i="7"/>
  <c r="H56" i="7"/>
  <c r="H57" i="7"/>
  <c r="H58" i="7"/>
  <c r="H59" i="7"/>
  <c r="H60" i="7"/>
  <c r="H61" i="7"/>
  <c r="H62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29" i="6"/>
  <c r="H26" i="6"/>
  <c r="H68" i="6"/>
  <c r="H69" i="6"/>
  <c r="H70" i="6"/>
  <c r="H71" i="6"/>
  <c r="H72" i="6"/>
  <c r="H73" i="6"/>
  <c r="H74" i="6"/>
  <c r="H75" i="6"/>
  <c r="H101" i="6"/>
  <c r="H102" i="6"/>
  <c r="H103" i="6"/>
  <c r="H104" i="6"/>
  <c r="H100" i="6"/>
  <c r="H90" i="6"/>
  <c r="H91" i="6"/>
  <c r="H92" i="6"/>
  <c r="H93" i="6"/>
  <c r="H94" i="6"/>
  <c r="H95" i="6"/>
  <c r="H96" i="6"/>
  <c r="H86" i="6"/>
  <c r="H87" i="6"/>
  <c r="H88" i="6"/>
  <c r="H89" i="6"/>
  <c r="H77" i="6"/>
  <c r="H85" i="6"/>
  <c r="H83" i="6"/>
  <c r="H76" i="6"/>
  <c r="H80" i="6" l="1"/>
  <c r="H81" i="6"/>
  <c r="H79" i="6"/>
  <c r="H34" i="6"/>
  <c r="H42" i="6"/>
  <c r="H65" i="6"/>
  <c r="H66" i="6"/>
  <c r="H61" i="6"/>
  <c r="H62" i="6"/>
  <c r="H58" i="6" l="1"/>
  <c r="H35" i="6"/>
  <c r="H36" i="6"/>
  <c r="H37" i="6"/>
  <c r="H38" i="6"/>
  <c r="H39" i="6"/>
  <c r="H27" i="6"/>
  <c r="H28" i="6"/>
  <c r="H19" i="6"/>
  <c r="H17" i="6"/>
  <c r="H18" i="6"/>
  <c r="H20" i="6"/>
  <c r="H21" i="6"/>
  <c r="H13" i="6"/>
  <c r="H14" i="6"/>
  <c r="H11" i="6" l="1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2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5" i="5"/>
  <c r="H58" i="4"/>
  <c r="H77" i="4" l="1"/>
  <c r="H76" i="4"/>
  <c r="H59" i="4" l="1"/>
  <c r="H60" i="4"/>
  <c r="H61" i="4"/>
  <c r="H62" i="4"/>
  <c r="H63" i="4"/>
  <c r="H64" i="4"/>
  <c r="H23" i="4"/>
  <c r="H13" i="4"/>
  <c r="H14" i="4"/>
  <c r="H15" i="4"/>
  <c r="H16" i="4"/>
  <c r="H11" i="4"/>
  <c r="H9" i="4"/>
  <c r="H5" i="4"/>
  <c r="H6" i="4"/>
  <c r="H8" i="4"/>
  <c r="H38" i="4"/>
  <c r="H39" i="4"/>
  <c r="H36" i="4"/>
  <c r="H33" i="4"/>
  <c r="H31" i="4"/>
  <c r="H32" i="4"/>
  <c r="H34" i="4"/>
  <c r="H80" i="2" l="1"/>
  <c r="H81" i="2"/>
  <c r="T81" i="2"/>
  <c r="S81" i="2"/>
  <c r="J81" i="2" s="1"/>
  <c r="R81" i="2"/>
  <c r="T80" i="2"/>
  <c r="S80" i="2"/>
  <c r="J80" i="2" s="1"/>
  <c r="R80" i="2"/>
  <c r="H76" i="2"/>
  <c r="H77" i="2"/>
  <c r="T77" i="2"/>
  <c r="T76" i="2"/>
  <c r="S77" i="2"/>
  <c r="J77" i="2" s="1"/>
  <c r="S76" i="2"/>
  <c r="J76" i="2" s="1"/>
  <c r="R77" i="2"/>
  <c r="R76" i="2"/>
  <c r="T75" i="2"/>
  <c r="S75" i="2"/>
  <c r="J75" i="2" s="1"/>
  <c r="R75" i="2"/>
  <c r="H75" i="2"/>
  <c r="I127" i="3"/>
  <c r="I128" i="3"/>
  <c r="I133" i="3"/>
  <c r="I135" i="3"/>
  <c r="I139" i="3"/>
  <c r="I140" i="3"/>
  <c r="I83" i="3"/>
  <c r="I91" i="3"/>
  <c r="I92" i="3"/>
  <c r="M91" i="3"/>
  <c r="J91" i="3" s="1"/>
  <c r="M92" i="3"/>
  <c r="J92" i="3" s="1"/>
  <c r="J86" i="3"/>
  <c r="J87" i="3"/>
  <c r="J88" i="3"/>
  <c r="I87" i="3"/>
  <c r="I86" i="3"/>
  <c r="I88" i="3"/>
  <c r="I85" i="3"/>
  <c r="I89" i="3"/>
  <c r="I90" i="3"/>
  <c r="H135" i="1" l="1"/>
  <c r="H136" i="1"/>
  <c r="H137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99" i="1" l="1"/>
  <c r="H102" i="1"/>
  <c r="H105" i="1"/>
  <c r="H108" i="1"/>
  <c r="H109" i="1"/>
  <c r="H111" i="1"/>
  <c r="H114" i="1"/>
  <c r="H115" i="1"/>
  <c r="H76" i="1" l="1"/>
  <c r="H75" i="1"/>
  <c r="H92" i="1"/>
  <c r="H88" i="1"/>
  <c r="H84" i="1"/>
  <c r="H83" i="1"/>
  <c r="H80" i="1"/>
  <c r="H72" i="1"/>
  <c r="H68" i="1"/>
  <c r="H64" i="1"/>
  <c r="H91" i="1"/>
  <c r="H89" i="1"/>
  <c r="H87" i="1"/>
  <c r="H79" i="1"/>
  <c r="H71" i="1"/>
  <c r="H67" i="1"/>
  <c r="H60" i="1"/>
  <c r="H63" i="1"/>
  <c r="H61" i="1"/>
  <c r="H6" i="1" l="1"/>
  <c r="H7" i="1"/>
  <c r="H38" i="1"/>
  <c r="H37" i="1"/>
  <c r="H53" i="1"/>
  <c r="H52" i="1"/>
  <c r="H51" i="1"/>
  <c r="H47" i="1"/>
  <c r="H48" i="1"/>
  <c r="H45" i="1"/>
  <c r="H44" i="1"/>
  <c r="H43" i="1"/>
  <c r="H25" i="1"/>
  <c r="H32" i="1"/>
  <c r="H18" i="1"/>
  <c r="H16" i="1"/>
  <c r="H11" i="1" l="1"/>
  <c r="H23" i="1"/>
  <c r="H30" i="1"/>
  <c r="H9" i="1"/>
  <c r="H54" i="9" l="1"/>
  <c r="H8" i="9"/>
  <c r="H7" i="9"/>
  <c r="H6" i="9"/>
  <c r="H90" i="8"/>
  <c r="H89" i="8"/>
  <c r="H88" i="8"/>
  <c r="H87" i="8"/>
  <c r="H86" i="8"/>
  <c r="H85" i="8"/>
  <c r="H84" i="8"/>
  <c r="H80" i="8"/>
  <c r="H79" i="8"/>
  <c r="H78" i="8"/>
  <c r="H76" i="8"/>
  <c r="H75" i="8"/>
  <c r="H74" i="8"/>
  <c r="H70" i="8"/>
  <c r="H69" i="8"/>
  <c r="H68" i="8"/>
  <c r="H67" i="8"/>
  <c r="H66" i="8"/>
  <c r="H65" i="8"/>
  <c r="H64" i="8"/>
  <c r="H63" i="8"/>
  <c r="H62" i="8"/>
  <c r="H126" i="6"/>
  <c r="H125" i="6"/>
  <c r="H124" i="6"/>
  <c r="H123" i="6"/>
  <c r="H122" i="6"/>
  <c r="H121" i="6"/>
  <c r="H120" i="6"/>
  <c r="H119" i="6"/>
  <c r="H64" i="6"/>
  <c r="H60" i="6"/>
  <c r="H59" i="6"/>
  <c r="H45" i="6"/>
  <c r="H44" i="6"/>
  <c r="H41" i="6"/>
  <c r="H16" i="6"/>
  <c r="H15" i="6"/>
  <c r="H12" i="6"/>
  <c r="H10" i="6"/>
  <c r="H9" i="6"/>
  <c r="H8" i="6"/>
  <c r="H44" i="4"/>
  <c r="H43" i="4"/>
  <c r="H37" i="4"/>
  <c r="H35" i="4"/>
  <c r="H27" i="4"/>
  <c r="H22" i="4"/>
  <c r="H21" i="4"/>
  <c r="H20" i="4"/>
  <c r="H19" i="4"/>
  <c r="H18" i="4"/>
  <c r="H17" i="4"/>
  <c r="H12" i="4"/>
  <c r="H10" i="4"/>
  <c r="H7" i="4"/>
  <c r="I124" i="3"/>
  <c r="I80" i="3"/>
  <c r="I70" i="3"/>
  <c r="I69" i="3"/>
  <c r="I68" i="3"/>
  <c r="I67" i="3"/>
  <c r="I66" i="3"/>
  <c r="I65" i="3"/>
  <c r="I64" i="3"/>
  <c r="I63" i="3"/>
  <c r="I61" i="3"/>
  <c r="I60" i="3"/>
  <c r="I59" i="3"/>
  <c r="I58" i="3"/>
  <c r="I57" i="3"/>
  <c r="I56" i="3"/>
  <c r="I43" i="3"/>
  <c r="J42" i="3"/>
  <c r="I42" i="3"/>
  <c r="J41" i="3"/>
  <c r="I41" i="3"/>
  <c r="I40" i="3"/>
  <c r="I39" i="3"/>
  <c r="I38" i="3"/>
  <c r="I34" i="3"/>
  <c r="J33" i="3"/>
  <c r="I33" i="3"/>
  <c r="J32" i="3"/>
  <c r="I32" i="3"/>
  <c r="I31" i="3"/>
  <c r="I30" i="3"/>
  <c r="I28" i="3"/>
  <c r="I18" i="3"/>
  <c r="I17" i="3"/>
  <c r="I14" i="3"/>
  <c r="I13" i="3"/>
  <c r="I10" i="3"/>
  <c r="I9" i="3"/>
  <c r="I140" i="2"/>
  <c r="J134" i="2"/>
  <c r="J133" i="2"/>
  <c r="I133" i="2"/>
  <c r="J132" i="2"/>
  <c r="I132" i="2"/>
  <c r="I131" i="2"/>
  <c r="I130" i="2"/>
  <c r="I127" i="2"/>
  <c r="I126" i="2"/>
  <c r="I125" i="2"/>
  <c r="I124" i="2"/>
  <c r="I119" i="2"/>
  <c r="I118" i="2"/>
  <c r="I117" i="2"/>
  <c r="I108" i="2"/>
  <c r="I107" i="2"/>
  <c r="I106" i="2"/>
  <c r="I104" i="2"/>
  <c r="I102" i="2"/>
  <c r="I95" i="2"/>
  <c r="I94" i="2"/>
  <c r="I92" i="2"/>
  <c r="I91" i="2"/>
  <c r="I90" i="2"/>
  <c r="I89" i="2"/>
  <c r="I88" i="2"/>
  <c r="I86" i="2"/>
  <c r="I85" i="2"/>
  <c r="H79" i="2"/>
  <c r="H78" i="2"/>
  <c r="H74" i="2"/>
  <c r="H72" i="2"/>
  <c r="H69" i="2"/>
  <c r="J68" i="2"/>
  <c r="H68" i="2"/>
  <c r="J67" i="2"/>
  <c r="H67" i="2"/>
  <c r="J66" i="2"/>
  <c r="H66" i="2"/>
  <c r="J65" i="2"/>
  <c r="H65" i="2"/>
  <c r="J64" i="2"/>
  <c r="H64" i="2"/>
  <c r="J63" i="2"/>
  <c r="H63" i="2"/>
  <c r="J62" i="2"/>
  <c r="H62" i="2"/>
  <c r="J61" i="2"/>
  <c r="H61" i="2"/>
  <c r="J60" i="2"/>
  <c r="H60" i="2"/>
  <c r="J59" i="2"/>
  <c r="H59" i="2"/>
  <c r="J58" i="2"/>
  <c r="H58" i="2"/>
  <c r="J57" i="2"/>
  <c r="H57" i="2"/>
  <c r="H55" i="2"/>
  <c r="H54" i="2"/>
  <c r="H53" i="2"/>
  <c r="H52" i="2"/>
  <c r="H51" i="2"/>
  <c r="H50" i="2"/>
  <c r="H49" i="2"/>
  <c r="H48" i="2"/>
  <c r="H47" i="2"/>
  <c r="H46" i="2"/>
  <c r="I45" i="2"/>
  <c r="H45" i="2"/>
  <c r="I44" i="2"/>
  <c r="H44" i="2"/>
  <c r="I43" i="2"/>
  <c r="H43" i="2"/>
  <c r="I42" i="2"/>
  <c r="H42" i="2"/>
  <c r="I41" i="2"/>
  <c r="H41" i="2"/>
  <c r="J29" i="2"/>
  <c r="J28" i="2"/>
  <c r="J25" i="2"/>
  <c r="J24" i="2"/>
  <c r="J23" i="2"/>
  <c r="J19" i="2"/>
  <c r="J18" i="2"/>
  <c r="J16" i="2"/>
  <c r="J15" i="2"/>
  <c r="J13" i="2"/>
  <c r="J12" i="2"/>
  <c r="J11" i="2"/>
  <c r="J4" i="2"/>
  <c r="H138" i="1"/>
  <c r="H96" i="1"/>
  <c r="I54" i="1"/>
  <c r="I53" i="1"/>
  <c r="I52" i="1"/>
  <c r="I51" i="1"/>
  <c r="I50" i="1"/>
  <c r="I49" i="1"/>
  <c r="I48" i="1"/>
  <c r="I47" i="1"/>
  <c r="I46" i="1"/>
  <c r="I45" i="1"/>
  <c r="I44" i="1"/>
  <c r="I43" i="1"/>
  <c r="H5" i="9" l="1"/>
  <c r="R11" i="2"/>
  <c r="K11" i="2" s="1"/>
  <c r="R12" i="2"/>
  <c r="K12" i="2" s="1"/>
  <c r="R13" i="2"/>
  <c r="K13" i="2" s="1"/>
  <c r="R41" i="2"/>
  <c r="K41" i="2" s="1"/>
  <c r="S41" i="2"/>
  <c r="J41" i="2" s="1"/>
  <c r="T41" i="2"/>
  <c r="R42" i="2"/>
  <c r="K42" i="2" s="1"/>
  <c r="S42" i="2"/>
  <c r="T42" i="2"/>
  <c r="R43" i="2"/>
  <c r="K43" i="2" s="1"/>
  <c r="S43" i="2"/>
  <c r="J43" i="2" s="1"/>
  <c r="T43" i="2"/>
  <c r="R44" i="2"/>
  <c r="S44" i="2"/>
  <c r="J44" i="2" s="1"/>
  <c r="T44" i="2"/>
  <c r="R45" i="2"/>
  <c r="K45" i="2" s="1"/>
  <c r="S45" i="2"/>
  <c r="J45" i="2" s="1"/>
  <c r="T45" i="2"/>
  <c r="R46" i="2"/>
  <c r="S46" i="2"/>
  <c r="J46" i="2" s="1"/>
  <c r="T46" i="2"/>
  <c r="R47" i="2"/>
  <c r="S47" i="2"/>
  <c r="J47" i="2" s="1"/>
  <c r="T47" i="2"/>
  <c r="R48" i="2"/>
  <c r="S48" i="2"/>
  <c r="J48" i="2" s="1"/>
  <c r="T48" i="2"/>
  <c r="R49" i="2"/>
  <c r="S49" i="2"/>
  <c r="T49" i="2"/>
  <c r="R50" i="2"/>
  <c r="S50" i="2"/>
  <c r="T50" i="2"/>
  <c r="R51" i="2"/>
  <c r="S51" i="2"/>
  <c r="T51" i="2"/>
  <c r="R52" i="2"/>
  <c r="S52" i="2"/>
  <c r="J52" i="2" s="1"/>
  <c r="T52" i="2"/>
  <c r="R53" i="2"/>
  <c r="S53" i="2"/>
  <c r="J53" i="2" s="1"/>
  <c r="T53" i="2"/>
  <c r="R54" i="2"/>
  <c r="S54" i="2"/>
  <c r="J54" i="2" s="1"/>
  <c r="T54" i="2"/>
  <c r="R55" i="2"/>
  <c r="S55" i="2"/>
  <c r="J55" i="2" s="1"/>
  <c r="T55" i="2"/>
  <c r="R56" i="2"/>
  <c r="S56" i="2"/>
  <c r="T56" i="2"/>
  <c r="R69" i="2"/>
  <c r="S69" i="2"/>
  <c r="J69" i="2" s="1"/>
  <c r="T69" i="2"/>
  <c r="R70" i="2"/>
  <c r="S70" i="2"/>
  <c r="T70" i="2"/>
  <c r="R71" i="2"/>
  <c r="S71" i="2"/>
  <c r="T71" i="2"/>
  <c r="R72" i="2"/>
  <c r="S72" i="2"/>
  <c r="J72" i="2" s="1"/>
  <c r="T72" i="2"/>
  <c r="R73" i="2"/>
  <c r="S73" i="2"/>
  <c r="T73" i="2"/>
  <c r="R74" i="2"/>
  <c r="S74" i="2"/>
  <c r="J74" i="2" s="1"/>
  <c r="T74" i="2"/>
  <c r="R78" i="2"/>
  <c r="S78" i="2"/>
  <c r="J78" i="2" s="1"/>
  <c r="T78" i="2"/>
  <c r="R79" i="2"/>
  <c r="S79" i="2"/>
  <c r="J79" i="2" s="1"/>
  <c r="T79" i="2"/>
  <c r="B83" i="2"/>
  <c r="C84" i="2"/>
  <c r="D84" i="2"/>
  <c r="E84" i="2"/>
  <c r="F84" i="2"/>
  <c r="H84" i="2"/>
  <c r="I84" i="2"/>
  <c r="J84" i="2"/>
  <c r="K84" i="2"/>
  <c r="L84" i="2"/>
  <c r="R86" i="2"/>
  <c r="S86" i="2"/>
  <c r="T86" i="2"/>
  <c r="R87" i="2"/>
  <c r="S87" i="2"/>
  <c r="T87" i="2"/>
  <c r="R88" i="2"/>
  <c r="S88" i="2"/>
  <c r="T88" i="2"/>
  <c r="R89" i="2"/>
  <c r="J89" i="2" s="1"/>
  <c r="S89" i="2"/>
  <c r="K89" i="2" s="1"/>
  <c r="T89" i="2"/>
  <c r="L89" i="2" s="1"/>
  <c r="R90" i="2"/>
  <c r="J90" i="2" s="1"/>
  <c r="S90" i="2"/>
  <c r="K90" i="2" s="1"/>
  <c r="T90" i="2"/>
  <c r="L90" i="2" s="1"/>
  <c r="R91" i="2"/>
  <c r="J91" i="2" s="1"/>
  <c r="S91" i="2"/>
  <c r="K91" i="2" s="1"/>
  <c r="T91" i="2"/>
  <c r="L91" i="2" s="1"/>
  <c r="R92" i="2"/>
  <c r="J92" i="2" s="1"/>
  <c r="S92" i="2"/>
  <c r="K92" i="2" s="1"/>
  <c r="T92" i="2"/>
  <c r="R93" i="2"/>
  <c r="J93" i="2" s="1"/>
  <c r="S93" i="2"/>
  <c r="T93" i="2"/>
  <c r="L93" i="2" s="1"/>
  <c r="H94" i="2"/>
  <c r="R94" i="2"/>
  <c r="J94" i="2" s="1"/>
  <c r="S94" i="2"/>
  <c r="T94" i="2"/>
  <c r="L94" i="2" s="1"/>
  <c r="H95" i="2"/>
  <c r="R95" i="2"/>
  <c r="J95" i="2" s="1"/>
  <c r="S95" i="2"/>
  <c r="K95" i="2" s="1"/>
  <c r="T95" i="2"/>
  <c r="L95" i="2" s="1"/>
  <c r="R96" i="2"/>
  <c r="J96" i="2" s="1"/>
  <c r="S96" i="2"/>
  <c r="T96" i="2"/>
  <c r="L96" i="2" s="1"/>
  <c r="R97" i="2"/>
  <c r="J97" i="2" s="1"/>
  <c r="S97" i="2"/>
  <c r="T97" i="2"/>
  <c r="L97" i="2" s="1"/>
  <c r="I123" i="2"/>
  <c r="M4" i="3"/>
  <c r="M5" i="3"/>
  <c r="M6" i="3"/>
  <c r="I7" i="3"/>
  <c r="I8" i="3"/>
  <c r="I19" i="3"/>
  <c r="I20" i="3"/>
  <c r="M28" i="3"/>
  <c r="J28" i="3" s="1"/>
  <c r="M30" i="3"/>
  <c r="J30" i="3" s="1"/>
  <c r="M31" i="3"/>
  <c r="J31" i="3" s="1"/>
  <c r="H32" i="3"/>
  <c r="H33" i="3"/>
  <c r="H34" i="3"/>
  <c r="M34" i="3"/>
  <c r="J34" i="3" s="1"/>
  <c r="M35" i="3"/>
  <c r="M36" i="3"/>
  <c r="M38" i="3"/>
  <c r="J38" i="3" s="1"/>
  <c r="M39" i="3"/>
  <c r="J39" i="3" s="1"/>
  <c r="M40" i="3"/>
  <c r="J40" i="3" s="1"/>
  <c r="H41" i="3"/>
  <c r="H42" i="3"/>
  <c r="H43" i="3"/>
  <c r="M43" i="3"/>
  <c r="J43" i="3" s="1"/>
  <c r="M46" i="3"/>
  <c r="M47" i="3"/>
  <c r="M48" i="3"/>
  <c r="M49" i="3"/>
  <c r="M50" i="3"/>
  <c r="M51" i="3"/>
  <c r="M52" i="3"/>
  <c r="M53" i="3"/>
  <c r="M54" i="3"/>
  <c r="M56" i="3"/>
  <c r="J56" i="3" s="1"/>
  <c r="M57" i="3"/>
  <c r="J57" i="3" s="1"/>
  <c r="M58" i="3"/>
  <c r="J58" i="3" s="1"/>
  <c r="M59" i="3"/>
  <c r="J59" i="3" s="1"/>
  <c r="M60" i="3"/>
  <c r="J60" i="3" s="1"/>
  <c r="M61" i="3"/>
  <c r="J61" i="3" s="1"/>
  <c r="E63" i="3"/>
  <c r="H63" i="3"/>
  <c r="M63" i="3"/>
  <c r="J63" i="3" s="1"/>
  <c r="E64" i="3"/>
  <c r="H64" i="3"/>
  <c r="M64" i="3"/>
  <c r="J64" i="3" s="1"/>
  <c r="E65" i="3"/>
  <c r="H65" i="3"/>
  <c r="M65" i="3"/>
  <c r="J65" i="3" s="1"/>
  <c r="E66" i="3"/>
  <c r="H66" i="3"/>
  <c r="M66" i="3"/>
  <c r="J66" i="3" s="1"/>
  <c r="E67" i="3"/>
  <c r="H67" i="3"/>
  <c r="M67" i="3"/>
  <c r="J67" i="3" s="1"/>
  <c r="E68" i="3"/>
  <c r="H68" i="3"/>
  <c r="M68" i="3"/>
  <c r="J68" i="3" s="1"/>
  <c r="E69" i="3"/>
  <c r="M69" i="3"/>
  <c r="J69" i="3" s="1"/>
  <c r="E70" i="3"/>
  <c r="M70" i="3"/>
  <c r="J70" i="3" s="1"/>
  <c r="M77" i="3"/>
  <c r="M78" i="3"/>
  <c r="M79" i="3"/>
  <c r="M80" i="3"/>
  <c r="J80" i="3" s="1"/>
  <c r="M81" i="3"/>
  <c r="M82" i="3"/>
  <c r="M83" i="3"/>
  <c r="J83" i="3" s="1"/>
  <c r="M85" i="3"/>
  <c r="J85" i="3" s="1"/>
  <c r="M89" i="3"/>
  <c r="J89" i="3" s="1"/>
  <c r="M90" i="3"/>
  <c r="J90" i="3" s="1"/>
  <c r="B96" i="3"/>
  <c r="B156" i="3" s="1"/>
  <c r="B218" i="3" s="1"/>
  <c r="C96" i="3"/>
  <c r="C156" i="3" s="1"/>
  <c r="C218" i="3" s="1"/>
  <c r="D96" i="3"/>
  <c r="D156" i="3" s="1"/>
  <c r="D218" i="3" s="1"/>
  <c r="E96" i="3"/>
  <c r="F96" i="3"/>
  <c r="H96" i="3"/>
  <c r="I96" i="3"/>
  <c r="J96" i="3"/>
  <c r="M98" i="3"/>
  <c r="M100" i="3"/>
  <c r="M101" i="3"/>
  <c r="M102" i="3"/>
  <c r="M103" i="3"/>
  <c r="M105" i="3"/>
  <c r="M106" i="3"/>
  <c r="M108" i="3"/>
  <c r="M109" i="3"/>
  <c r="M110" i="3"/>
  <c r="M111" i="3"/>
  <c r="M113" i="3"/>
  <c r="M114" i="3"/>
  <c r="M115" i="3"/>
  <c r="M116" i="3"/>
  <c r="M117" i="3"/>
  <c r="M118" i="3"/>
  <c r="M119" i="3"/>
  <c r="M120" i="3"/>
  <c r="M121" i="3"/>
  <c r="M122" i="3"/>
  <c r="M124" i="3"/>
  <c r="M125" i="3"/>
  <c r="M126" i="3"/>
  <c r="M127" i="3"/>
  <c r="E129" i="3"/>
  <c r="M129" i="3"/>
  <c r="E130" i="3"/>
  <c r="M130" i="3"/>
  <c r="E131" i="3"/>
  <c r="M131" i="3"/>
  <c r="E132" i="3"/>
  <c r="M132" i="3"/>
  <c r="M134" i="3"/>
  <c r="M135" i="3"/>
  <c r="M136" i="3"/>
  <c r="M137" i="3"/>
  <c r="M138" i="3"/>
  <c r="M140" i="3"/>
  <c r="M141" i="3"/>
  <c r="E218" i="3"/>
  <c r="F218" i="3"/>
  <c r="G218" i="3"/>
  <c r="K49" i="2" l="1"/>
  <c r="I49" i="2"/>
  <c r="I69" i="2"/>
  <c r="K69" i="2"/>
  <c r="I53" i="2"/>
  <c r="K53" i="2"/>
  <c r="L87" i="2"/>
  <c r="I70" i="2"/>
  <c r="K70" i="2"/>
  <c r="I54" i="2"/>
  <c r="K54" i="2"/>
  <c r="K50" i="2"/>
  <c r="I50" i="2"/>
  <c r="I46" i="2"/>
  <c r="K46" i="2"/>
  <c r="L86" i="2"/>
  <c r="I73" i="2"/>
  <c r="K73" i="2"/>
  <c r="I74" i="2"/>
  <c r="K74" i="2"/>
  <c r="L88" i="2"/>
  <c r="K78" i="2"/>
  <c r="I78" i="2"/>
  <c r="I71" i="2"/>
  <c r="K71" i="2"/>
  <c r="I55" i="2"/>
  <c r="K55" i="2"/>
  <c r="K51" i="2"/>
  <c r="I51" i="2"/>
  <c r="I47" i="2"/>
  <c r="K47" i="2"/>
  <c r="K79" i="2"/>
  <c r="I79" i="2"/>
  <c r="I72" i="2"/>
  <c r="K72" i="2"/>
  <c r="I56" i="2"/>
  <c r="K56" i="2"/>
</calcChain>
</file>

<file path=xl/sharedStrings.xml><?xml version="1.0" encoding="utf-8"?>
<sst xmlns="http://schemas.openxmlformats.org/spreadsheetml/2006/main" count="2399" uniqueCount="1598">
  <si>
    <t>Труби АБЕТОН Ду 400 — 3000мм</t>
  </si>
  <si>
    <t>Номенклатура</t>
  </si>
  <si>
    <t>Ном.
діам.
d мм</t>
  </si>
  <si>
    <t>Довжина
 l мм</t>
  </si>
  <si>
    <t>Висота засипки м</t>
  </si>
  <si>
    <t>Товщина стінки t мм</t>
  </si>
  <si>
    <t>Вага
кг</t>
  </si>
  <si>
    <t>Ціна
грн</t>
  </si>
  <si>
    <t>Ціна
ущ. кльця грн</t>
  </si>
  <si>
    <t>SKU(артикул)</t>
  </si>
  <si>
    <t>ТРУБИ ФАЛЬЦЕВІ З ІНТЕГРОВАНИМ УЩІЛЬНЮЮЧИМ КІЛЬЦЕМ</t>
  </si>
  <si>
    <t>Довжина
L мм</t>
  </si>
  <si>
    <t>Тф 80.24-2 іг</t>
  </si>
  <si>
    <t>TF-80-24-2-IG</t>
  </si>
  <si>
    <t>Тф 80.10-3 іг</t>
  </si>
  <si>
    <t>Тф 80.24-3 іг</t>
  </si>
  <si>
    <t>запитуйте</t>
  </si>
  <si>
    <t>TF-80-24-3-IG</t>
  </si>
  <si>
    <t>*</t>
  </si>
  <si>
    <t>Тф 80.10-4 іг</t>
  </si>
  <si>
    <t>Тф 80.24-4 іг</t>
  </si>
  <si>
    <t>Тф 80.10-5 іг</t>
  </si>
  <si>
    <t>Тф 80.24-5 іг</t>
  </si>
  <si>
    <t>Тф 100.24-2 іг</t>
  </si>
  <si>
    <t>TF-100-24-2-IG</t>
  </si>
  <si>
    <t>Тф 100.10-3 іг</t>
  </si>
  <si>
    <t>Тф 100.24-3 іг</t>
  </si>
  <si>
    <t>TF-100-24-3-IG</t>
  </si>
  <si>
    <t>Тф 100.10-4 іг</t>
  </si>
  <si>
    <t>Тф 100.24-4 іг</t>
  </si>
  <si>
    <t>Тф 100.10-5 іг</t>
  </si>
  <si>
    <t>Тф 100.24-5 іг</t>
  </si>
  <si>
    <t>Тф 120.24-2 іг</t>
  </si>
  <si>
    <t>TF-120-24-2-IG</t>
  </si>
  <si>
    <t>Тф 120.10-3 іг</t>
  </si>
  <si>
    <t>TF-120-10-3-IG</t>
  </si>
  <si>
    <t>Тф 120.24-3 іг</t>
  </si>
  <si>
    <t>TF-120-24-3-IG</t>
  </si>
  <si>
    <t>Тф 120.10-4 іг</t>
  </si>
  <si>
    <t>Тф 120.24-4 іг</t>
  </si>
  <si>
    <t>Тф 120.10-5 іг</t>
  </si>
  <si>
    <t>Тф 120.24-5 іг</t>
  </si>
  <si>
    <t>Тф 140.24-2 іг</t>
  </si>
  <si>
    <t>TF-140-24-2-IG</t>
  </si>
  <si>
    <t>Тф 140.10-3 іг</t>
  </si>
  <si>
    <t>TF-140-10-3-IG</t>
  </si>
  <si>
    <t>Тф 140.24-3 іг</t>
  </si>
  <si>
    <t>TF-140-24-3-IG</t>
  </si>
  <si>
    <t>Тф 140.10-4 іг</t>
  </si>
  <si>
    <t>Тф 140.24-4 іг</t>
  </si>
  <si>
    <t>Тф 140.10-5 іг</t>
  </si>
  <si>
    <t>Тф 140.24-5 іг</t>
  </si>
  <si>
    <t>Діаметри 2400 та 3000 під замовлення</t>
  </si>
  <si>
    <t>ТРУБИ ФАЛЬЦЕВІ З КЛИНОПОДІБНИМ УЩІЛЬНЮЮЧИМ КІЛЬЦЕМ</t>
  </si>
  <si>
    <t>Тф 160.24-2</t>
  </si>
  <si>
    <t>Тф 160.24-3</t>
  </si>
  <si>
    <t>Тф 160.24-4</t>
  </si>
  <si>
    <t>Тф 160.24-5</t>
  </si>
  <si>
    <t>Тф 180.24-2</t>
  </si>
  <si>
    <t>Тф 180.24-3</t>
  </si>
  <si>
    <t>Тф 180.24-4</t>
  </si>
  <si>
    <t>Тф 180.24-5</t>
  </si>
  <si>
    <t>Тф 200.24-2</t>
  </si>
  <si>
    <t>Тф 200.24-3</t>
  </si>
  <si>
    <t>Тф 200.24-4</t>
  </si>
  <si>
    <t>Тф 200.24-5</t>
  </si>
  <si>
    <t>ТРУБИ ВТУЛКОВІ</t>
  </si>
  <si>
    <t>ТРУБИ БЕНД</t>
  </si>
  <si>
    <t>Труби АБЕТОН ПЛАСТ Ду 600 — 1400 мм</t>
  </si>
  <si>
    <t>ТРУБИ  З ІНТЕГРОВАНИМ УЩІЛЬНЮЮЧИМ КІЛЬЦЕМ</t>
  </si>
  <si>
    <t>Тф 80.24-2 іг П</t>
  </si>
  <si>
    <t>Тф 80.24-3 іг П</t>
  </si>
  <si>
    <t>Тф 100.24-2 іг П</t>
  </si>
  <si>
    <t>TF-100-24-2-IG-P</t>
  </si>
  <si>
    <t>Тф 100.24-3 іг П</t>
  </si>
  <si>
    <t>TF-100-24-3-IG-P</t>
  </si>
  <si>
    <t>Тф 120.24-2 іг П</t>
  </si>
  <si>
    <t>Тф 120.24-3 іг П</t>
  </si>
  <si>
    <t>Тф 140.24-2 іг П</t>
  </si>
  <si>
    <t>TF-140-24-2-IG-P</t>
  </si>
  <si>
    <t>Тф 140.24-3 іг П</t>
  </si>
  <si>
    <t>TF-140-24-3-IG-P</t>
  </si>
  <si>
    <t>Муфта з'єднувальна з двома ущільнювачами DN600</t>
  </si>
  <si>
    <t>Колодязі АБЕТОН Ду 700 - 3000мм</t>
  </si>
  <si>
    <r>
      <rPr>
        <sz val="8"/>
        <rFont val="Helve"/>
        <charset val="204"/>
      </rPr>
      <t>Отвір
d</t>
    </r>
    <r>
      <rPr>
        <sz val="7"/>
        <rFont val="Helve"/>
        <charset val="204"/>
      </rPr>
      <t>1</t>
    </r>
    <r>
      <rPr>
        <sz val="8"/>
        <rFont val="Helve"/>
        <charset val="204"/>
      </rPr>
      <t xml:space="preserve"> мм</t>
    </r>
  </si>
  <si>
    <t>Висота
h мм</t>
  </si>
  <si>
    <r>
      <rPr>
        <sz val="8"/>
        <rFont val="Helve"/>
        <charset val="204"/>
      </rPr>
      <t>Зовн.
діам.
d</t>
    </r>
    <r>
      <rPr>
        <sz val="7"/>
        <rFont val="Helve"/>
        <charset val="204"/>
      </rPr>
      <t>2</t>
    </r>
    <r>
      <rPr>
        <sz val="8"/>
        <rFont val="Helve"/>
        <charset val="204"/>
      </rPr>
      <t xml:space="preserve"> мм</t>
    </r>
  </si>
  <si>
    <t>Зсув отвору
відн.
центру
мм</t>
  </si>
  <si>
    <t>Ціна з гідро-
ізоляцією
грн</t>
  </si>
  <si>
    <t>КІЛЬЦЕ ОПІРНЕ</t>
  </si>
  <si>
    <t>КО 6</t>
  </si>
  <si>
    <t>KO-6</t>
  </si>
  <si>
    <t>КО 6 1/2 (сегмент)</t>
  </si>
  <si>
    <t>KO-6-1/2</t>
  </si>
  <si>
    <t>КО 6 1/4 (сегмент)</t>
  </si>
  <si>
    <t>KO-6-1/4</t>
  </si>
  <si>
    <t>ГОРЛОВИНА КОНІЧНА</t>
  </si>
  <si>
    <t>ГК 10.6</t>
  </si>
  <si>
    <t>ГОРЛОВИНА ЦИЛІНДРИЧНА</t>
  </si>
  <si>
    <t>КС 7.3</t>
  </si>
  <si>
    <t>KS-7-3</t>
  </si>
  <si>
    <t>КС 7.6</t>
  </si>
  <si>
    <t>KS-7-6</t>
  </si>
  <si>
    <t>КС 7.9</t>
  </si>
  <si>
    <t>KS-7-9</t>
  </si>
  <si>
    <t>ПЛИТА ПЕРЕКРИТТЯ (КРИШКА)</t>
  </si>
  <si>
    <t xml:space="preserve">   ПП 10-1</t>
  </si>
  <si>
    <t>PP-10-1</t>
  </si>
  <si>
    <t>PP-10-2</t>
  </si>
  <si>
    <t>1 ПП 10-2 квадратна</t>
  </si>
  <si>
    <t>l=1160</t>
  </si>
  <si>
    <t>b=1160</t>
  </si>
  <si>
    <t>1-PP-10-2-KVADR</t>
  </si>
  <si>
    <t>1 ПП 15-1</t>
  </si>
  <si>
    <t>1-PP-15-1</t>
  </si>
  <si>
    <t>1 ПП 15-2</t>
  </si>
  <si>
    <t>1-PP-15-2</t>
  </si>
  <si>
    <t>2 ПП 15-1</t>
  </si>
  <si>
    <t>2-PP-15-1</t>
  </si>
  <si>
    <t>2 ПП 15-2</t>
  </si>
  <si>
    <t>2-PP-15-2</t>
  </si>
  <si>
    <t>4 ПП 15-2 (отвір по центру)</t>
  </si>
  <si>
    <t>4-PP-15-2</t>
  </si>
  <si>
    <t>1 ПП 20-1</t>
  </si>
  <si>
    <t>1-PP-20-1</t>
  </si>
  <si>
    <t>1 ПП 20-2</t>
  </si>
  <si>
    <t>1-PP-20-2</t>
  </si>
  <si>
    <t>3-PP-20-2-2</t>
  </si>
  <si>
    <t>2 ПП 24-2</t>
  </si>
  <si>
    <t>2-PP-24-2</t>
  </si>
  <si>
    <t>2 ПП 24-2.2 (з двома отв.)</t>
  </si>
  <si>
    <t>2-PP-24-2-2</t>
  </si>
  <si>
    <t>PP-30-2</t>
  </si>
  <si>
    <t xml:space="preserve">   ПП 30-2.2 (з двома отв.)</t>
  </si>
  <si>
    <t>PP-30-2-2</t>
  </si>
  <si>
    <t>ПЛИТА ПЕРЕКРИТТЯ З ПРЯМОКУТНИМ ОТВОРОМ ПІД ЗЛИВОПРИЙМАЧ</t>
  </si>
  <si>
    <t>КЦП 3-10</t>
  </si>
  <si>
    <t>KCP-3-10</t>
  </si>
  <si>
    <t>ПЛИТА ПЕРЕКРИТТЯ З ОТВОРОМ D1000мм</t>
  </si>
  <si>
    <t>3 ПП 15-1</t>
  </si>
  <si>
    <t>3-PP-15-1</t>
  </si>
  <si>
    <t>3 ПП 15-2</t>
  </si>
  <si>
    <t>3-PP-15-2</t>
  </si>
  <si>
    <t>2 ПП 20-1</t>
  </si>
  <si>
    <t>2-PP-20-1</t>
  </si>
  <si>
    <t>2 ПП 20-2</t>
  </si>
  <si>
    <t>2-PP-20-2</t>
  </si>
  <si>
    <t>3 ПП 24-2</t>
  </si>
  <si>
    <t>3-PP-24-2</t>
  </si>
  <si>
    <t>3 ПП 30-2</t>
  </si>
  <si>
    <t>3-PP-30-2</t>
  </si>
  <si>
    <t>Ціна з 
євроскобами грн</t>
  </si>
  <si>
    <t>Ціна з гідроізоляцією та євроскобами грн</t>
  </si>
  <si>
    <t>КІЛЬЦЕ</t>
  </si>
  <si>
    <t xml:space="preserve">КС 10.3 </t>
  </si>
  <si>
    <t>KS-10-3</t>
  </si>
  <si>
    <t xml:space="preserve">КС 10.5 </t>
  </si>
  <si>
    <t>KS-10-5</t>
  </si>
  <si>
    <t xml:space="preserve">КС 10.6 </t>
  </si>
  <si>
    <t>KS-10-6</t>
  </si>
  <si>
    <t xml:space="preserve">КС 10.9 </t>
  </si>
  <si>
    <t>KS-10-9</t>
  </si>
  <si>
    <t xml:space="preserve">КС 15.3 </t>
  </si>
  <si>
    <t>KS-15-3</t>
  </si>
  <si>
    <t xml:space="preserve">КС 15.5 </t>
  </si>
  <si>
    <t>KS-15-5</t>
  </si>
  <si>
    <t xml:space="preserve">КС 15.6 </t>
  </si>
  <si>
    <t>KS-15-6</t>
  </si>
  <si>
    <t xml:space="preserve">КС 15.9 </t>
  </si>
  <si>
    <t>KS-15-9</t>
  </si>
  <si>
    <t xml:space="preserve">КС 20.3 </t>
  </si>
  <si>
    <t>KS-20-3</t>
  </si>
  <si>
    <t xml:space="preserve">КС 20.5 </t>
  </si>
  <si>
    <t>KS-20-5</t>
  </si>
  <si>
    <t xml:space="preserve">КС 20.6 </t>
  </si>
  <si>
    <t>KS-20-6</t>
  </si>
  <si>
    <t xml:space="preserve">КС 20.9 </t>
  </si>
  <si>
    <t>KS-20-9</t>
  </si>
  <si>
    <t xml:space="preserve">КС 20.12 </t>
  </si>
  <si>
    <t>KS-20-12</t>
  </si>
  <si>
    <t xml:space="preserve">КС 20.15 </t>
  </si>
  <si>
    <t>KS-20-15</t>
  </si>
  <si>
    <t xml:space="preserve">КС 20.18 </t>
  </si>
  <si>
    <t>KS-20-18</t>
  </si>
  <si>
    <t xml:space="preserve">КС 20.20 </t>
  </si>
  <si>
    <t>KS-20-20</t>
  </si>
  <si>
    <t>КС 20.9-1 (до 10м)</t>
  </si>
  <si>
    <t>KS-20-9-1-T211</t>
  </si>
  <si>
    <t>KS-20-9-1-S-T211</t>
  </si>
  <si>
    <t>КС 20.9-2 (до 20м)</t>
  </si>
  <si>
    <t>KS-20-9-2-T211</t>
  </si>
  <si>
    <t>KS-20-9-2-S-T211</t>
  </si>
  <si>
    <t xml:space="preserve">КС 20.10-1 (до 10м) </t>
  </si>
  <si>
    <t>KS-20-10-1-T211</t>
  </si>
  <si>
    <t>KS-20-10-1-S-T211</t>
  </si>
  <si>
    <t>КС 20.10-2 (до 20м)</t>
  </si>
  <si>
    <t>KS-20-10-2-T211</t>
  </si>
  <si>
    <t>KS-20-10-2-S-T211</t>
  </si>
  <si>
    <t>КС 20.12-1 (до 10м)</t>
  </si>
  <si>
    <t>KS-20-12-1-T211</t>
  </si>
  <si>
    <t>KS-20-12-1-S-T211</t>
  </si>
  <si>
    <t>КС 20.12-2 (до 20м)</t>
  </si>
  <si>
    <t>KS-20-12-2-T211</t>
  </si>
  <si>
    <t>KS-20-12-2-S-T211</t>
  </si>
  <si>
    <t>КС 20.15-1 (до 10м)</t>
  </si>
  <si>
    <t>KS-20-15-1-T211</t>
  </si>
  <si>
    <t>KS-20-15-1-S-T211</t>
  </si>
  <si>
    <t>КС 20.15-2 (до 20м)</t>
  </si>
  <si>
    <t>KS-20-20-2-T211</t>
  </si>
  <si>
    <t>KS-20-20-2-S-T211</t>
  </si>
  <si>
    <t>КС 20.18-1 (до 10м)</t>
  </si>
  <si>
    <t>KS-20-18-1-T211</t>
  </si>
  <si>
    <t>KS-20-18-1-S-T211</t>
  </si>
  <si>
    <t>КС 20.18-2 (до 20м)</t>
  </si>
  <si>
    <t>KS-20-18-2-T211</t>
  </si>
  <si>
    <t>KS-20-18-2-S-T211</t>
  </si>
  <si>
    <t>КС 20.20-1 (до 10м)</t>
  </si>
  <si>
    <t>KS-20-20-1-T211</t>
  </si>
  <si>
    <t>KS-20-20-1-S-T211</t>
  </si>
  <si>
    <t>КС 20.20-2 (до 20м)</t>
  </si>
  <si>
    <t xml:space="preserve">КС 24.12 </t>
  </si>
  <si>
    <t>KS-24-12</t>
  </si>
  <si>
    <t xml:space="preserve">КС 24.15 </t>
  </si>
  <si>
    <t>KS-24-15</t>
  </si>
  <si>
    <t xml:space="preserve">КС 24.18 </t>
  </si>
  <si>
    <t>KS-24-18</t>
  </si>
  <si>
    <t xml:space="preserve">КС 24.20 </t>
  </si>
  <si>
    <t>KS-24-20</t>
  </si>
  <si>
    <t>КС 25.12</t>
  </si>
  <si>
    <t>KS-25-12</t>
  </si>
  <si>
    <t>КС 30.5-1 (до 10м)</t>
  </si>
  <si>
    <t>KS-30-5-1</t>
  </si>
  <si>
    <t>КС 30.10-1 (до 10м)</t>
  </si>
  <si>
    <t>KS-30-10-1</t>
  </si>
  <si>
    <t>КС 30.10-2 (до 20м)</t>
  </si>
  <si>
    <t>KS-30-10-2</t>
  </si>
  <si>
    <t>КС 30.15-1 (до 10м)</t>
  </si>
  <si>
    <t>Товщ. днища мм</t>
  </si>
  <si>
    <t>КІЛЬЦЕ З ДНИЩЕМ</t>
  </si>
  <si>
    <t>КС 7.9 ПН</t>
  </si>
  <si>
    <t>KS-7-9-PN</t>
  </si>
  <si>
    <t>КС 10.9 ПН</t>
  </si>
  <si>
    <t>KS-10-9-PN</t>
  </si>
  <si>
    <t>КС 15.9 ПН</t>
  </si>
  <si>
    <t>KS-15-9-PN</t>
  </si>
  <si>
    <t>КС 20.9 ПН</t>
  </si>
  <si>
    <t>KS-20-9-PN</t>
  </si>
  <si>
    <t>КС 20.12 ПН</t>
  </si>
  <si>
    <t>KS-20-12-PN</t>
  </si>
  <si>
    <t>КС 20.15 ПН</t>
  </si>
  <si>
    <t>KS-20-15-PN</t>
  </si>
  <si>
    <t>КС 20.18 ПН</t>
  </si>
  <si>
    <t>KS-20-18-PN</t>
  </si>
  <si>
    <t>КС 20.20 ПН</t>
  </si>
  <si>
    <t>KS-20-20-PN</t>
  </si>
  <si>
    <t>КС 24.12 ПН</t>
  </si>
  <si>
    <t>KS-24-12-PN</t>
  </si>
  <si>
    <t>КС 24.20 ПН</t>
  </si>
  <si>
    <t>KS-24-20-PN</t>
  </si>
  <si>
    <t>КС 30.10-1 ПН (до 10м)</t>
  </si>
  <si>
    <t>KS-30-10-1-PN</t>
  </si>
  <si>
    <t>КС 30.10-2 ПН (до 20м)</t>
  </si>
  <si>
    <t>KS-30-10-2-PN</t>
  </si>
  <si>
    <t>КС 30.15-1 ПН (до 10м)</t>
  </si>
  <si>
    <t>ПЛИТА ДНИЩА</t>
  </si>
  <si>
    <t>ПН-10з</t>
  </si>
  <si>
    <t>PN-10Z</t>
  </si>
  <si>
    <t>ПН-10</t>
  </si>
  <si>
    <t>PN-10</t>
  </si>
  <si>
    <t>ПН-15з</t>
  </si>
  <si>
    <t>PN-15Z</t>
  </si>
  <si>
    <t>ПН-15</t>
  </si>
  <si>
    <t>PN-15</t>
  </si>
  <si>
    <t>ПН-20з</t>
  </si>
  <si>
    <t>PN-20Z</t>
  </si>
  <si>
    <t>ПН-20</t>
  </si>
  <si>
    <t>PN-20</t>
  </si>
  <si>
    <t>ПН-24</t>
  </si>
  <si>
    <t>PN-24</t>
  </si>
  <si>
    <t>ПН-30</t>
  </si>
  <si>
    <t>PN-30</t>
  </si>
  <si>
    <t>Ширина b мм</t>
  </si>
  <si>
    <t>Товщина
h мм</t>
  </si>
  <si>
    <t>Діам. отвору мм</t>
  </si>
  <si>
    <t>ПЛИТА ОПІРНА</t>
  </si>
  <si>
    <t>ПО-10</t>
  </si>
  <si>
    <t>PLYTA-OPIRNA-PO-10</t>
  </si>
  <si>
    <t>також ПО-1, ПО-2, ПО-3, ПО-4, ПО-6.3, ПО-7</t>
  </si>
  <si>
    <t>ПЛИТА ДОРОЖНЯ З НІШЕЮ ПІД ЛЮК</t>
  </si>
  <si>
    <t>ПД-6</t>
  </si>
  <si>
    <t>PD-6</t>
  </si>
  <si>
    <t>ПД-10</t>
  </si>
  <si>
    <t>PD-10</t>
  </si>
  <si>
    <t>Ціна зі встановленням
грн</t>
  </si>
  <si>
    <t>СКОБИ ХОДОВІ</t>
  </si>
  <si>
    <t>Євроскоба ECOSTEP широка (сталь футерована поліетиленом)</t>
  </si>
  <si>
    <t>SKOBA-ECO-DOUBLE</t>
  </si>
  <si>
    <t>Євроскоба ECOSTEP вузька (сталь футерована поліетиленом)</t>
  </si>
  <si>
    <t>SKOBA-ECO-SINGLE</t>
  </si>
  <si>
    <t>Скоба чавунна</t>
  </si>
  <si>
    <t>SKOBA-CH-N2</t>
  </si>
  <si>
    <t>Скоба з арматури 16 A500C</t>
  </si>
  <si>
    <t>Ціна без  з/п
грн</t>
  </si>
  <si>
    <t>Ціна із з/п
грн</t>
  </si>
  <si>
    <t>ЛЮКИ ЧАВУННІ ТА ПОЛІМЕРНІ</t>
  </si>
  <si>
    <t>Люк залізобетонний ЛЗБ-3</t>
  </si>
  <si>
    <t>LZB-3</t>
  </si>
  <si>
    <t>Люк чавунний легкий</t>
  </si>
  <si>
    <t>LUK-CH-A15-0UH</t>
  </si>
  <si>
    <t>LUK-CH-A15-ZAM-0UH</t>
  </si>
  <si>
    <t>Люк чавунний важкий</t>
  </si>
  <si>
    <t>LUK-CH-C250</t>
  </si>
  <si>
    <t>LUK-CH-C250-ZAM</t>
  </si>
  <si>
    <t>Люк чавунний важкий КиївВодоканал</t>
  </si>
  <si>
    <t>LUK-CH-C250-KVK-ZAM-MO</t>
  </si>
  <si>
    <t>Люк чавунний магістральний</t>
  </si>
  <si>
    <t>Люки полімерні в асс.</t>
  </si>
  <si>
    <t>ДОЩЕПРИЙМАЧІ ЧАВУННІ ТА ПОЛІМЕРНІ</t>
  </si>
  <si>
    <t>ДБ-1 чавунний</t>
  </si>
  <si>
    <t>ДБ-2 чавунний</t>
  </si>
  <si>
    <t>DB2-B125-795x395</t>
  </si>
  <si>
    <t>Колодязі АБЕТОН ПЛАСТ Ду 700 - 3000мм</t>
  </si>
  <si>
    <t>Отвір
d1 мм</t>
  </si>
  <si>
    <t>Зовн.
діам.
d2 мм</t>
  </si>
  <si>
    <t>Зсув отвору відн. центру, мм</t>
  </si>
  <si>
    <t>Ціна грн</t>
  </si>
  <si>
    <t>КС 7.3 ПЛАСТ</t>
  </si>
  <si>
    <t>KS-7-3-P</t>
  </si>
  <si>
    <t>КС 7.6 ПЛАСТ</t>
  </si>
  <si>
    <t>KS-7-6-P</t>
  </si>
  <si>
    <t>КС 7.9 ПЛАСТ</t>
  </si>
  <si>
    <t>KS-7-9-P</t>
  </si>
  <si>
    <t>ПЛИТА ПЕРЕКРИТТЯ</t>
  </si>
  <si>
    <t xml:space="preserve">   ПП 10-2 ПЛАСТ</t>
  </si>
  <si>
    <t>PP-10-2-P</t>
  </si>
  <si>
    <t>1 ПП 15-2 ПЛАСТ</t>
  </si>
  <si>
    <t>1-PP-15-2-P</t>
  </si>
  <si>
    <t>2 ПП 15-2 ПЛАСТ</t>
  </si>
  <si>
    <t>2-PP-15-2-P</t>
  </si>
  <si>
    <t>4 ПП 15-2 ПЛАСТ (отв. по центру)</t>
  </si>
  <si>
    <t>4-PP-15-2-P</t>
  </si>
  <si>
    <t>1 ПП 20-2 ПЛАСТ</t>
  </si>
  <si>
    <t>1-PP-20-2-P</t>
  </si>
  <si>
    <t>3 ПП 20-2.2 ПЛАСТ (два отв.)</t>
  </si>
  <si>
    <t>3-PP-20-2-2-P</t>
  </si>
  <si>
    <t>2 ПП 24-2 ПЛАСТ</t>
  </si>
  <si>
    <t>2-PP-24-2-P</t>
  </si>
  <si>
    <t>2 ПП 24-2.2 ПЛАСТ (два отв.)</t>
  </si>
  <si>
    <t>2-PP-24-2.2-P</t>
  </si>
  <si>
    <t xml:space="preserve">   ПП 30-2 ПЛАСТ</t>
  </si>
  <si>
    <t>PP-30-2-P</t>
  </si>
  <si>
    <t xml:space="preserve">   ПП 30-2.2 ПЛАСТ (два отв.)</t>
  </si>
  <si>
    <t>PP-30-2-2-P</t>
  </si>
  <si>
    <t>3 ПП 15-2 ПЛАСТ</t>
  </si>
  <si>
    <t>3-PP-15-2-P</t>
  </si>
  <si>
    <t>2 ПП 20-2 ПЛАСТ</t>
  </si>
  <si>
    <t>2-PP-20-2-P</t>
  </si>
  <si>
    <t>3 ПП 24-2 ПЛАСТ</t>
  </si>
  <si>
    <t>3-PP-24-2-P</t>
  </si>
  <si>
    <t>3 ПП 30-2 ПЛАСТ</t>
  </si>
  <si>
    <t>3-PP-30-2-P</t>
  </si>
  <si>
    <t>Глибина закладання</t>
  </si>
  <si>
    <t>Ціна з євроскобами грн</t>
  </si>
  <si>
    <t>Товщ. стінки t мм</t>
  </si>
  <si>
    <t>КС 10.3 ПЛАСТ</t>
  </si>
  <si>
    <t>KS-10-3-P</t>
  </si>
  <si>
    <t>КС 10.6 ПЛАСТ</t>
  </si>
  <si>
    <t>KS-10-6-P</t>
  </si>
  <si>
    <t>КС 10.9 ПЛАСТ</t>
  </si>
  <si>
    <t>KS-10-9-P</t>
  </si>
  <si>
    <t>КС 10.12 ПЛАСТ</t>
  </si>
  <si>
    <t>KS-10-12-P</t>
  </si>
  <si>
    <t>KS-10-12-P-S</t>
  </si>
  <si>
    <t>КС 10.15 ПЛАСТ</t>
  </si>
  <si>
    <t>KS-10-15-P</t>
  </si>
  <si>
    <t>KS-10-15-P-S</t>
  </si>
  <si>
    <t>КС 10.18 ПЛАСТ</t>
  </si>
  <si>
    <t>KS-10-18-P</t>
  </si>
  <si>
    <t>КС 10.24-1 ПЛАСТ</t>
  </si>
  <si>
    <t>до 10м</t>
  </si>
  <si>
    <t>KS-10-24-1-P</t>
  </si>
  <si>
    <t>КС 10.24-2 ПЛАСТ</t>
  </si>
  <si>
    <t>до 20м</t>
  </si>
  <si>
    <t>KS-10-24-2-P</t>
  </si>
  <si>
    <t>КС 15.3 ПЛАСТ</t>
  </si>
  <si>
    <t>KS-15-3-P</t>
  </si>
  <si>
    <t>КС 15.6 ПЛАСТ</t>
  </si>
  <si>
    <t>KS-15-6-P</t>
  </si>
  <si>
    <t>КС 15.9 ПЛАСТ</t>
  </si>
  <si>
    <t>KS-15-9-P</t>
  </si>
  <si>
    <t>КС 15.12 ПЛАСТ</t>
  </si>
  <si>
    <t>KS-15-12-P</t>
  </si>
  <si>
    <t>KS-15-12-P-S</t>
  </si>
  <si>
    <t>КС 15.15 ПЛАСТ</t>
  </si>
  <si>
    <t>KS-15-15-P</t>
  </si>
  <si>
    <t>KS-15-15-P-S</t>
  </si>
  <si>
    <t>КС 15.18 ПЛАСТ</t>
  </si>
  <si>
    <t>KS-15-18-P</t>
  </si>
  <si>
    <t>КС 15.18-1 ПЛАСТ</t>
  </si>
  <si>
    <t>KS-15-18-1-P</t>
  </si>
  <si>
    <t>KS-15-18-1-T-150-PS</t>
  </si>
  <si>
    <t>КС 15.18-2 ПЛАСТ</t>
  </si>
  <si>
    <t>KS-15-18-2-P</t>
  </si>
  <si>
    <t>КС 15.21-1 ПЛАСТ</t>
  </si>
  <si>
    <t>KS-15-21-1-P</t>
  </si>
  <si>
    <t>КС 15.21-2 ПЛАСТ</t>
  </si>
  <si>
    <t>KS-15-21-2-P</t>
  </si>
  <si>
    <t>КС 15.24-1 ПЛАСТ</t>
  </si>
  <si>
    <t>KS-15-24-1-P</t>
  </si>
  <si>
    <t>КС 15.24-2 ПЛАСТ</t>
  </si>
  <si>
    <t>KS-15-24-2-P</t>
  </si>
  <si>
    <t>КС 15.27-1 ПЛАСТ</t>
  </si>
  <si>
    <t>KS-15-27-1-P</t>
  </si>
  <si>
    <t>КС 15.27-2 ПЛАСТ</t>
  </si>
  <si>
    <t>KS-15-27-2-P</t>
  </si>
  <si>
    <t>КС 15.30-1 ПЛАСТ</t>
  </si>
  <si>
    <t>KS-15-30-1-P</t>
  </si>
  <si>
    <t>КС 15.30-2 ПЛАСТ</t>
  </si>
  <si>
    <t>KS-15-30-2-P</t>
  </si>
  <si>
    <t>КС 20.3 ПЛАСТ</t>
  </si>
  <si>
    <t>KS-20-3-P</t>
  </si>
  <si>
    <t>КС 20.6 ПЛАСТ</t>
  </si>
  <si>
    <t>KS-20-6-P</t>
  </si>
  <si>
    <t>КС 20.9 ПЛАСТ</t>
  </si>
  <si>
    <t>KS-20-9-P</t>
  </si>
  <si>
    <t>КС 20.12 ПЛАСТ</t>
  </si>
  <si>
    <t>KS-20-12-P</t>
  </si>
  <si>
    <t>КС 20.15 ПЛАСТ</t>
  </si>
  <si>
    <t>KS-20-15-P</t>
  </si>
  <si>
    <t>КС 20.18 ПЛАСТ</t>
  </si>
  <si>
    <t>KS-20-18-P</t>
  </si>
  <si>
    <t>КС 20.12-1 t=211 ПЛАСТ</t>
  </si>
  <si>
    <t>KS-20-12-1-T211-P</t>
  </si>
  <si>
    <t>КС 20.12-2 t=211 ПЛАСТ</t>
  </si>
  <si>
    <t>KS-20-12-2-T211-P</t>
  </si>
  <si>
    <t>КС 20.15-1 t=211 ПЛАСТ</t>
  </si>
  <si>
    <t>KS-20-15-1-T211-P</t>
  </si>
  <si>
    <t>КС 20.15-2 t=211 ПЛАСТ</t>
  </si>
  <si>
    <t>KS-20-15-2-T211-P</t>
  </si>
  <si>
    <t>КС 20.18-1 t=211 ПЛАСТ</t>
  </si>
  <si>
    <t>KS-20-18-1-T211-P</t>
  </si>
  <si>
    <t>КС 20.18-2 t=211 ПЛАСТ</t>
  </si>
  <si>
    <t>KS-20-18-2-T211-P</t>
  </si>
  <si>
    <t>КС 20.20-1 t=211 ПЛАСТ</t>
  </si>
  <si>
    <t>KS-20-20-1-T211-P</t>
  </si>
  <si>
    <t>КС 20.20-2 t=211 ПЛАСТ</t>
  </si>
  <si>
    <t>KS-20-20-2-T211-P</t>
  </si>
  <si>
    <t>КС 24.3 ПЛАСТ</t>
  </si>
  <si>
    <t>KS-24-3-P</t>
  </si>
  <si>
    <t>КС 24.6 ПЛАСТ</t>
  </si>
  <si>
    <t>KS-24-6-P</t>
  </si>
  <si>
    <t>КС 24.9 ПЛАСТ</t>
  </si>
  <si>
    <t>KS-24-9-P</t>
  </si>
  <si>
    <t>КС 24.12 ПЛАСТ</t>
  </si>
  <si>
    <t>KS-24-12-P</t>
  </si>
  <si>
    <t>КС 24.15 ПЛАСТ</t>
  </si>
  <si>
    <t>KS-24-15-P</t>
  </si>
  <si>
    <t>КС 24.18 ПЛАСТ</t>
  </si>
  <si>
    <t>KS-24-18-P</t>
  </si>
  <si>
    <t>КС 24.20 ПЛАСТ</t>
  </si>
  <si>
    <t>KS-24-20-P</t>
  </si>
  <si>
    <t>КС 30.5-1 ПЛАСТ</t>
  </si>
  <si>
    <t>KS-30-5-1-P</t>
  </si>
  <si>
    <t>КС 30.10-1 ПЛАСТ</t>
  </si>
  <si>
    <t>KS-30-10-1-P</t>
  </si>
  <si>
    <t>КС 30.10-2 ПЛАСТ</t>
  </si>
  <si>
    <t>KS-30-10-2-P</t>
  </si>
  <si>
    <t>КС 7.9 ПН ПЛАСТ</t>
  </si>
  <si>
    <t>KS-7-9-PN-P</t>
  </si>
  <si>
    <t>КС 10.9 ПН ПЛАСТ</t>
  </si>
  <si>
    <t>KS-10-9-PN-P</t>
  </si>
  <si>
    <t>КС 10.12 ПН ПЛАСТ</t>
  </si>
  <si>
    <t>KS-10-12-PN-P</t>
  </si>
  <si>
    <t>КС 10.15 ПН ПЛАСТ</t>
  </si>
  <si>
    <t>KS-10-15-PN-P</t>
  </si>
  <si>
    <t>КС 10.18 ПН ПЛАСТ</t>
  </si>
  <si>
    <t>KS-10-18-PN-P</t>
  </si>
  <si>
    <t>КС 10.24-1 ПН ПЛАСТ</t>
  </si>
  <si>
    <t>KS-10-24-1-PN-P</t>
  </si>
  <si>
    <t>КС 10.24-2 ПН ПЛАСТ</t>
  </si>
  <si>
    <t>KS-10-24-2-PN-P</t>
  </si>
  <si>
    <t>КС 15.9 ПН ПЛАСТ</t>
  </si>
  <si>
    <t>KS-15-9-PN-P</t>
  </si>
  <si>
    <t>КС 15.12 ПН ПЛАСТ</t>
  </si>
  <si>
    <t>KS-15-12-PN-P</t>
  </si>
  <si>
    <t>КС 15.15 ПН ПЛАСТ</t>
  </si>
  <si>
    <t>KS-15-15-PN-P</t>
  </si>
  <si>
    <t>КС 15.18 ПН ПЛАСТ</t>
  </si>
  <si>
    <t>KS-15-18-PN-P</t>
  </si>
  <si>
    <t>КС 15.18-1 ПН ПЛАСТ</t>
  </si>
  <si>
    <t>KS-15-18-1-PN-P</t>
  </si>
  <si>
    <t>КС 15.18-2 ПН ПЛАСТ</t>
  </si>
  <si>
    <t>KS-15-18-2-PN-P</t>
  </si>
  <si>
    <t>КС 15.21-1 ПН ПЛАСТ</t>
  </si>
  <si>
    <t>KS-15-21-1-PN-P</t>
  </si>
  <si>
    <t xml:space="preserve">КС 15.21-2 ПН ПЛАСТ </t>
  </si>
  <si>
    <t>KS-15-21-2-PN-P</t>
  </si>
  <si>
    <t>КС 15.24-1 ПН ПЛАСТ</t>
  </si>
  <si>
    <t>KS-15-24-1-PN-P</t>
  </si>
  <si>
    <t>КС 15.24-2 ПН ПЛАСТ</t>
  </si>
  <si>
    <t>KS-15-24-2-PN-P</t>
  </si>
  <si>
    <t>КС 15.27-1 ПН ПЛАСТ</t>
  </si>
  <si>
    <t>KS-15-27-1-PN-P</t>
  </si>
  <si>
    <t>КС 15.27-2 ПН ПЛАСТ</t>
  </si>
  <si>
    <t>KS-15-27-2-PN-P</t>
  </si>
  <si>
    <t>КС 15.30-1 ПН ПЛАСТ</t>
  </si>
  <si>
    <t>KS-15-30-1-PN-P</t>
  </si>
  <si>
    <t>КС 15.30-2 ПН ПЛАСТ</t>
  </si>
  <si>
    <t>KS-15-30-2-PN-P</t>
  </si>
  <si>
    <t>КС 20.9 ПН ПЛАСТ</t>
  </si>
  <si>
    <t>KS-20-9-PN-P</t>
  </si>
  <si>
    <t>КС 20.12 ПН ПЛАСТ</t>
  </si>
  <si>
    <t>KS-20-12-PN-P</t>
  </si>
  <si>
    <t>КС 20.15 ПН ПЛАСТ</t>
  </si>
  <si>
    <t>KS-20-15-PN-P</t>
  </si>
  <si>
    <t>КС 20.18 ПН ПЛАСТ</t>
  </si>
  <si>
    <t>KS-20-18-PN-P</t>
  </si>
  <si>
    <t>КС 20.18-1 t=211 ПН ПЛАСТ</t>
  </si>
  <si>
    <t>KS-20-18-1-T211-PN-P</t>
  </si>
  <si>
    <t>КС 20.18-2 t=211 ПН ПЛАСТ</t>
  </si>
  <si>
    <t>KS-20-18-2-T211-PN-P</t>
  </si>
  <si>
    <t>КС 20.20-1 t=211 ПН ПЛАСТ</t>
  </si>
  <si>
    <t>KS-20-20-1-T211-PN-P</t>
  </si>
  <si>
    <t>КС 20.20-2 t=211 ПН ПЛАСТ</t>
  </si>
  <si>
    <t>KS-20-20-2-T211-PN-P</t>
  </si>
  <si>
    <t>КС 24.9 ПН ПЛАСТ</t>
  </si>
  <si>
    <t>KS-24-9-PN-P</t>
  </si>
  <si>
    <t>КС 24.12 ПН ПЛАСТ</t>
  </si>
  <si>
    <t>KS-24-12-PN-P</t>
  </si>
  <si>
    <t>КС 24.15 ПН ПЛАСТ</t>
  </si>
  <si>
    <t>KS-24-15-PN-P</t>
  </si>
  <si>
    <t>КС 24.18 ПН ПЛАСТ</t>
  </si>
  <si>
    <t>KS-24-18-PN-P</t>
  </si>
  <si>
    <t>КС 24.20 ПН ПЛАСТ</t>
  </si>
  <si>
    <t>KS-24-20-PN-P</t>
  </si>
  <si>
    <t>КС 30.10-1 ПН ПЛАСТ</t>
  </si>
  <si>
    <t>KS-30-10-1-PN-P</t>
  </si>
  <si>
    <t>КС 30.10-2 ПН ПЛАСТ</t>
  </si>
  <si>
    <t>KS-30-10-2-PN-P</t>
  </si>
  <si>
    <t>Скоба ECOSTEP широка</t>
  </si>
  <si>
    <t>Скоба ECOSTEP вузька</t>
  </si>
  <si>
    <t>ЛЮКИ</t>
  </si>
  <si>
    <t>Чавунні важкі, легкі, магістральні в асортименті</t>
  </si>
  <si>
    <t>Можлива обробка гідроізоляційною мастикою.</t>
  </si>
  <si>
    <t>Днища лоткові АБЕТОН ПЛАСТ</t>
  </si>
  <si>
    <t>Діам. вхідної труби d2 мм</t>
  </si>
  <si>
    <t>Кут ухилу лотка %</t>
  </si>
  <si>
    <t>Вхідний кут в градусах</t>
  </si>
  <si>
    <t>Вага кг</t>
  </si>
  <si>
    <t>ДНИЩЕ ЛОТКОВЕ ТИП “Н” (“НАВПРОСТЕЦЬ”)</t>
  </si>
  <si>
    <t>ДЛ 10.8 Н 160 *** ПЛАСТ</t>
  </si>
  <si>
    <t>ДЛ 10.8 Н 200 *** ПЛАСТ</t>
  </si>
  <si>
    <t>ДЛ 10.8 Н 250 *** ПЛАСТ</t>
  </si>
  <si>
    <t>ДЛ 10.8 Н 300 *** ПЛАСТ</t>
  </si>
  <si>
    <t>DL-10-8-N-300-Pragma-P</t>
  </si>
  <si>
    <t xml:space="preserve"> </t>
  </si>
  <si>
    <t>ДНИЩЕ ЛОТКОВЕ ТИП “П” (ПОВОРОТ ПРАВОРУЧ)</t>
  </si>
  <si>
    <t>ДЛ 10.8 П 160 *** ПЛАСТ</t>
  </si>
  <si>
    <t>ДЛ 10.8 П 200 *** ПЛАСТ</t>
  </si>
  <si>
    <t xml:space="preserve">ДЛ 10.8 П 250 *** ПЛАСТ </t>
  </si>
  <si>
    <t>ДЛ 10.8 П 300 *** ПЛАСТ</t>
  </si>
  <si>
    <t>ДНИЩЕ ЛОТКОВЕ ТИП “Л” (ПОВОРОТ ЛІВОРУЧ)</t>
  </si>
  <si>
    <t>ДЛ 10.8 Л 160 *** ПЛАСТ</t>
  </si>
  <si>
    <t>ДЛ 10.8 Л 200 *** ПЛАСТ</t>
  </si>
  <si>
    <t>ДЛ 10.8 Л 250 *** ПЛАСТ</t>
  </si>
  <si>
    <t>ДЛ 10.8 Л 300 *** ПЛАСТ</t>
  </si>
  <si>
    <t>ДНИЩА ЛОТКОВІ ТИП “Y”</t>
  </si>
  <si>
    <t>ДЛ 10.8 Y 160 *** ПЛАСТ</t>
  </si>
  <si>
    <t>135/225</t>
  </si>
  <si>
    <t xml:space="preserve">ДЛ 10.8 Y 200 *** ПЛАСТ </t>
  </si>
  <si>
    <t xml:space="preserve">ДЛ 10.8 Y 250 *** ПЛАСТ </t>
  </si>
  <si>
    <t xml:space="preserve">ДЛ 10.8 Y 300 *** ПЛАСТ  </t>
  </si>
  <si>
    <t>ДНИЩА ЛОТКОВІ ТИП “НП”</t>
  </si>
  <si>
    <t xml:space="preserve">ДЛ 10.8 НП 160 *** ПЛАСТ </t>
  </si>
  <si>
    <t>180/225</t>
  </si>
  <si>
    <t>ДЛ 10,8 НП 200 *** ПЛАСТ</t>
  </si>
  <si>
    <t>ДЛ 10.8 НП 250 *** ПЛАСТ</t>
  </si>
  <si>
    <t>ДЛ 10.8 НП 300 *** ПЛАСТ</t>
  </si>
  <si>
    <t>ДНИЩА ЛОТКОВІ ТИП “НЛ”</t>
  </si>
  <si>
    <t>ДЛ 10.8 НЛ 160 *** ПЛАСТ</t>
  </si>
  <si>
    <t>135/180</t>
  </si>
  <si>
    <t>ДЛ 10.8 НЛ 200 *** ПЛАСТ</t>
  </si>
  <si>
    <t>ДЛ 10.8 НЛ 250 *** ПЛАСТ</t>
  </si>
  <si>
    <t>ДЛ 10.8 НЛ 300 *** ПЛАСТ</t>
  </si>
  <si>
    <t>ДНИЩА ЛОТКОВІ ТИП “ЛАПКА”</t>
  </si>
  <si>
    <t>ДЛ 10.8 ЛАПКА 160 *** ПЛАСТ</t>
  </si>
  <si>
    <t>135/180/225</t>
  </si>
  <si>
    <t>ДЛ 10.8 ЛАПКА 200 *** ПЛАСТ</t>
  </si>
  <si>
    <t>ДЛ 10.8 ЛАПКА 250 *** ПЛАСТ</t>
  </si>
  <si>
    <t>ДЛ 10.8 ЛАПКА 300 *** ПЛАСТ</t>
  </si>
  <si>
    <t>*** - тип муфти замоноліченої в виробі: Pragma, Wavin, ПЕ, ПВХ.</t>
  </si>
  <si>
    <t>Днища лоткові АБЕТОН Ecostep</t>
  </si>
  <si>
    <t>ДЛ 15.8 Н 160 .... Ecoplast</t>
  </si>
  <si>
    <t>ДЛ 15.8 Н 200 .... Ecoplast</t>
  </si>
  <si>
    <t>ДЛ 15.8 Н 250 .... Ecoplast</t>
  </si>
  <si>
    <t>ДЛ 15.8 Н 300 .... Ecoplast</t>
  </si>
  <si>
    <t>ДЛ 15.8 П 160 .... Ecoplast</t>
  </si>
  <si>
    <t>ДЛ 15.8 П 200 .... Ecoplast</t>
  </si>
  <si>
    <t>ДП 15.8 П 250 .... Ecopllast</t>
  </si>
  <si>
    <t>ДЛ 15.8 П 300 .... Ecoplast</t>
  </si>
  <si>
    <t>ДЛ 15.8 Л 160 .... Ecoplast</t>
  </si>
  <si>
    <t xml:space="preserve">ДЛ 15.8 Л 200 .... Ecoplast </t>
  </si>
  <si>
    <t>ДЛ 15.8 Л 250 .... Ecoplast</t>
  </si>
  <si>
    <t>ДЛ 15.8 Л 300 .... Ecoplast</t>
  </si>
  <si>
    <t>ДНИЩЕ ЛОТКОВЕ ТИП “Y”</t>
  </si>
  <si>
    <t>ДЛ 15.8 Y 160 .... Ecoplast</t>
  </si>
  <si>
    <t>ДЛ 15.8 Y 200 .... Ecoplast</t>
  </si>
  <si>
    <t xml:space="preserve">ДЛ 15.8 Y 250 .... Ecoplast </t>
  </si>
  <si>
    <t>ДЛ 15.8 Y 300 .... Ecoplast</t>
  </si>
  <si>
    <t>ДНИЩЕ ЛОТКОВЕ ТИП “НП”</t>
  </si>
  <si>
    <t>ДЛ 15.8 НП 160 .... Ecoplast</t>
  </si>
  <si>
    <t>ДЛ 15.8 НП 200 .... Ecoplast</t>
  </si>
  <si>
    <t>ДЛ 15.8 НП 250 .... Ecoplast</t>
  </si>
  <si>
    <t>ДЛ 15.8 НП 300 .... Ecoplast</t>
  </si>
  <si>
    <t>ДНИЩЕ ЛОТКОВЕ ТИП “НЛ”</t>
  </si>
  <si>
    <t>ДЛ 15.8 НЛ 160 .... Ecoplast</t>
  </si>
  <si>
    <t>ДЛ 15.8 НЛ 200 .... Ecoplast</t>
  </si>
  <si>
    <t>ДЛ 15.8 НЛ 250 .... Ecoplast</t>
  </si>
  <si>
    <t>ДЛ 15.8 НЛ 300 .... Ecoplast</t>
  </si>
  <si>
    <t>ДНИЩЕ ЛОТКОВЕ ТИП “ЛАПКА”</t>
  </si>
  <si>
    <t>ДЛ 15.8 ЛАПКА 160 .... Ecoplast</t>
  </si>
  <si>
    <t>ДЛ 15.8 ЛАПКА 200 .... Ecoplast</t>
  </si>
  <si>
    <t>ДЛ 15.8 ЛАПКА 250 .... Ecoplast</t>
  </si>
  <si>
    <t>ДЛ 15.8 ЛАПКА 300 .... Ecoplast</t>
  </si>
  <si>
    <t>Дорожнє будівництво</t>
  </si>
  <si>
    <t>ПОВЕРХНЕВЕ ВОДОВІДВЕДЕННЯ З АВТОМОБІЛЬНИХ ДОРІГ</t>
  </si>
  <si>
    <t>P-1-S-3.503.1-66</t>
  </si>
  <si>
    <t>П-1</t>
  </si>
  <si>
    <t>П-2</t>
  </si>
  <si>
    <t>B-1-20-50</t>
  </si>
  <si>
    <t>Б-1-20-50</t>
  </si>
  <si>
    <t>200/250</t>
  </si>
  <si>
    <t>B-1-22-75</t>
  </si>
  <si>
    <t>Б-1-22-75</t>
  </si>
  <si>
    <t>220/270</t>
  </si>
  <si>
    <t>B-2-22-40</t>
  </si>
  <si>
    <t>Б-2-22-40</t>
  </si>
  <si>
    <t>220/180</t>
  </si>
  <si>
    <t>B-5-S-3.503.1-66</t>
  </si>
  <si>
    <t>Б-5</t>
  </si>
  <si>
    <t>B-6-S-3.503.1-66</t>
  </si>
  <si>
    <t>Б-6 (лоток телескопічний)</t>
  </si>
  <si>
    <t>540/430</t>
  </si>
  <si>
    <t>250/200</t>
  </si>
  <si>
    <t>B-7-S-3.503.1-66</t>
  </si>
  <si>
    <t>Б-7</t>
  </si>
  <si>
    <t>888/814,  716/654</t>
  </si>
  <si>
    <t>400/340</t>
  </si>
  <si>
    <t>B-8-S-3.503.1-66</t>
  </si>
  <si>
    <t>Б-8</t>
  </si>
  <si>
    <t>B-9-S-3.503.1-66</t>
  </si>
  <si>
    <t>Б-9 (блок упора)</t>
  </si>
  <si>
    <t>БОРТОВИЙ КАМІНЬ (БОРДЮР) ВІБРОПРЕСОВАНИЙ</t>
  </si>
  <si>
    <t>BR-50-20-8-SIRY</t>
  </si>
  <si>
    <t>БР 50.20.8</t>
  </si>
  <si>
    <t>ПЛИТИ ДОРОЖНІ</t>
  </si>
  <si>
    <t>ПД2-9,5-С</t>
  </si>
  <si>
    <t>1P-30-18-30</t>
  </si>
  <si>
    <t>1П-30-18-30</t>
  </si>
  <si>
    <t>ПЛИТИ ТРОТУАРНІ АРМОВАНІ</t>
  </si>
  <si>
    <t>5-K-5-ARMOVANA</t>
  </si>
  <si>
    <t>5К.5</t>
  </si>
  <si>
    <t>8-K-5-ARMOVANA</t>
  </si>
  <si>
    <t>8К.5</t>
  </si>
  <si>
    <t>ПЛИТИ ТРОТУАРНІ ВІБРОПРЕСОВАНІ</t>
  </si>
  <si>
    <t>PTC-50-50-7-SIRY</t>
  </si>
  <si>
    <t>500*500*70</t>
  </si>
  <si>
    <t>PTC-42-42-6,5-SIRY</t>
  </si>
  <si>
    <t>420*420*65</t>
  </si>
  <si>
    <t>PTC-42-42-8-SIRY</t>
  </si>
  <si>
    <t>420*420*80</t>
  </si>
  <si>
    <t>ПЛИТИ УКРІПЛЕННЯ УКОСІВ</t>
  </si>
  <si>
    <t>P-1-S-3.501.1-156</t>
  </si>
  <si>
    <t>АВТОПАВЛЬЙОНИ</t>
  </si>
  <si>
    <t>ФУНДАМЕНТИ ДОРОЖНИХ ЗНАКІВ</t>
  </si>
  <si>
    <t>Під замовлення</t>
  </si>
  <si>
    <t>ФУНДАМЕНТИ ОПОР ОСВІТЛЕННЯ</t>
  </si>
  <si>
    <t>Шумопоглинальні екрани</t>
  </si>
  <si>
    <t>ШУМОПОГЛИНАЛЬНІ ЕКРАНИ</t>
  </si>
  <si>
    <t>Запитуйте окрему брошуру</t>
  </si>
  <si>
    <t>Підпірні стіни</t>
  </si>
  <si>
    <t>ЕЛЕМЕНТИ ПІДПІРНИХ СТІН</t>
  </si>
  <si>
    <t>ISA-17</t>
  </si>
  <si>
    <t>ІСА-17</t>
  </si>
  <si>
    <t>ISA-20</t>
  </si>
  <si>
    <t>ІСА-20</t>
  </si>
  <si>
    <t>ISA-23</t>
  </si>
  <si>
    <t>ІСА-23</t>
  </si>
  <si>
    <t>ISA-27</t>
  </si>
  <si>
    <t>ІСА-27</t>
  </si>
  <si>
    <t>ISA-30</t>
  </si>
  <si>
    <t>ІСА-30</t>
  </si>
  <si>
    <t>ISA-37</t>
  </si>
  <si>
    <t>ІСА-37</t>
  </si>
  <si>
    <t>ISA-43</t>
  </si>
  <si>
    <t>ІСА-43</t>
  </si>
  <si>
    <t>ISA-40</t>
  </si>
  <si>
    <t>ІСА-53</t>
  </si>
  <si>
    <t>ISA-57</t>
  </si>
  <si>
    <t>ІСА-57</t>
  </si>
  <si>
    <t>ISA-63</t>
  </si>
  <si>
    <t>ІСА-63</t>
  </si>
  <si>
    <t>ISA-70</t>
  </si>
  <si>
    <t>ІСА-70</t>
  </si>
  <si>
    <t>ISA-80</t>
  </si>
  <si>
    <t>ІСА-80</t>
  </si>
  <si>
    <t>IPF-17</t>
  </si>
  <si>
    <t>ІПФ-17</t>
  </si>
  <si>
    <t>180/161</t>
  </si>
  <si>
    <t>IPF-20</t>
  </si>
  <si>
    <t>ІПФ-20</t>
  </si>
  <si>
    <t>180/156</t>
  </si>
  <si>
    <t>IPF-23</t>
  </si>
  <si>
    <t>ІПФ-23</t>
  </si>
  <si>
    <t>180/150</t>
  </si>
  <si>
    <t>IPF-27</t>
  </si>
  <si>
    <t>ІПФ-27</t>
  </si>
  <si>
    <t>250/207</t>
  </si>
  <si>
    <t>IPF-30</t>
  </si>
  <si>
    <t>ІПФ-30</t>
  </si>
  <si>
    <t>250/197</t>
  </si>
  <si>
    <t>IPF-37</t>
  </si>
  <si>
    <t>ІПФ-37</t>
  </si>
  <si>
    <t>250/176</t>
  </si>
  <si>
    <t>IPF-43</t>
  </si>
  <si>
    <t>ІПФ-43</t>
  </si>
  <si>
    <t>250/150</t>
  </si>
  <si>
    <t>IPF-53</t>
  </si>
  <si>
    <t>ІПФ-53</t>
  </si>
  <si>
    <t>340/199</t>
  </si>
  <si>
    <t>IPF-63</t>
  </si>
  <si>
    <t>ІПФ-63</t>
  </si>
  <si>
    <t>340/152</t>
  </si>
  <si>
    <t>IPF-70</t>
  </si>
  <si>
    <t>ІПФ-70</t>
  </si>
  <si>
    <t>420/195</t>
  </si>
  <si>
    <t>IPF-80</t>
  </si>
  <si>
    <t>ІПФ-80</t>
  </si>
  <si>
    <t>420/160</t>
  </si>
  <si>
    <t>L-ЕЛЕМЕНТИ</t>
  </si>
  <si>
    <t>Труби водопропускні круглі та прямокутні</t>
  </si>
  <si>
    <t>ОГОЛОВКИ ВОДОПРОПУСКНИХ ТРУБ</t>
  </si>
  <si>
    <t>ПОРТАЛЬНІ СТІНКИ</t>
  </si>
  <si>
    <t>Серія 3.501.1-144</t>
  </si>
  <si>
    <t>ST-8</t>
  </si>
  <si>
    <t>СТ 8 (для труби ДУ 600)</t>
  </si>
  <si>
    <t>ST-9</t>
  </si>
  <si>
    <t>СТ-9 (для труби ДУ 800)</t>
  </si>
  <si>
    <t>ST-10</t>
  </si>
  <si>
    <t>СТ-10 (для труби ДУ 1000)</t>
  </si>
  <si>
    <t>ST-12</t>
  </si>
  <si>
    <t>СТ-12 (для труби ДУ 1200)</t>
  </si>
  <si>
    <t>Серія 503-7-015-90</t>
  </si>
  <si>
    <t>P-10-15</t>
  </si>
  <si>
    <t>П 10.15 (для труби 1000)</t>
  </si>
  <si>
    <t>P-12-18</t>
  </si>
  <si>
    <t xml:space="preserve">П 12.18 (для труби 1200) </t>
  </si>
  <si>
    <t>P-14-20</t>
  </si>
  <si>
    <t xml:space="preserve">П 14.20 (для труби ДУ 1400) </t>
  </si>
  <si>
    <t>P-16-18</t>
  </si>
  <si>
    <t>П 16.18 (для труби ДУ 1600)</t>
  </si>
  <si>
    <t>УКІСНІ КРИЛА</t>
  </si>
  <si>
    <t xml:space="preserve">СТ 1л(п) </t>
  </si>
  <si>
    <t xml:space="preserve">СТ 3л(п)  </t>
  </si>
  <si>
    <t>СТ 4л(п)</t>
  </si>
  <si>
    <t xml:space="preserve">СТ 5л(п) </t>
  </si>
  <si>
    <t xml:space="preserve">СТ 6л(п) </t>
  </si>
  <si>
    <t>Серія 503-7-015.90</t>
  </si>
  <si>
    <t>K-14P-TPR-503</t>
  </si>
  <si>
    <t>К 14л (п)</t>
  </si>
  <si>
    <t>K-16P-TPR-503</t>
  </si>
  <si>
    <t>К 16л (п)</t>
  </si>
  <si>
    <t>Серія 3.501.1-177.93</t>
  </si>
  <si>
    <t>ST-1P-s-3.501.1-177.93</t>
  </si>
  <si>
    <t>СТ 1л (п)</t>
  </si>
  <si>
    <t>ST-3P-s-3.501.1-177.93</t>
  </si>
  <si>
    <t>СТ 3л (п)</t>
  </si>
  <si>
    <t>ФУНДАМЕНТИ ТРУБ (ЛЕКАЛЬНІ БЛОКИ) ТА КІЛЬЦЕВІ ОБТЯЖУВАЧІ</t>
  </si>
  <si>
    <t>Блок Б2</t>
  </si>
  <si>
    <t>F-10-20</t>
  </si>
  <si>
    <t>Ф 10.20</t>
  </si>
  <si>
    <t>F-10-24</t>
  </si>
  <si>
    <t>Ф 10.24</t>
  </si>
  <si>
    <t>F-20-4</t>
  </si>
  <si>
    <t>Ф 16.20</t>
  </si>
  <si>
    <t>F-16-24</t>
  </si>
  <si>
    <t>Ф 16.24</t>
  </si>
  <si>
    <t>ЛАНКИ ПРЯМОКУТНИХ ТРУБ</t>
  </si>
  <si>
    <t>ZP-8-100</t>
  </si>
  <si>
    <t>ЗП 8.100</t>
  </si>
  <si>
    <t>ZP-10-100</t>
  </si>
  <si>
    <t>ЗП 10.100</t>
  </si>
  <si>
    <t>ZP-11-100</t>
  </si>
  <si>
    <t>ЗП 11.100</t>
  </si>
  <si>
    <t>ZP-12-100</t>
  </si>
  <si>
    <t>ЗП 12.100</t>
  </si>
  <si>
    <t>ZP-13-100</t>
  </si>
  <si>
    <t>ЗП 13.100</t>
  </si>
  <si>
    <t>ZP-13-200</t>
  </si>
  <si>
    <t>ЗП 13.200</t>
  </si>
  <si>
    <t>ZP-16-100</t>
  </si>
  <si>
    <t>ЗП 16.100</t>
  </si>
  <si>
    <t>ZP-19-100</t>
  </si>
  <si>
    <t>ЗП 19.100</t>
  </si>
  <si>
    <t>Під замовлення будь-якого типорозміру</t>
  </si>
  <si>
    <t>Лотки</t>
  </si>
  <si>
    <t>ЛОТКИ ТА ПЛИТИ ПЕРЕКРИТТЯ ЛОТКІВ</t>
  </si>
  <si>
    <t>ЛОТКИ серія 3.006.1-2.87</t>
  </si>
  <si>
    <t>Висотаа
h мм</t>
  </si>
  <si>
    <t>L-1-8/2</t>
  </si>
  <si>
    <t>Л 1-8/2</t>
  </si>
  <si>
    <t>L-2-8/2</t>
  </si>
  <si>
    <t>Л 2-8/2</t>
  </si>
  <si>
    <t>L-3-8/2</t>
  </si>
  <si>
    <t>Л 3-8/2</t>
  </si>
  <si>
    <t>L-4-15/2</t>
  </si>
  <si>
    <t>Л 4-15/2</t>
  </si>
  <si>
    <t>Л 4д-15</t>
  </si>
  <si>
    <t>L-5-8/2</t>
  </si>
  <si>
    <t>Л 5-8/2</t>
  </si>
  <si>
    <t>L-6-8/2</t>
  </si>
  <si>
    <t>Л 6-8/2</t>
  </si>
  <si>
    <t>L-7-8/2</t>
  </si>
  <si>
    <t>Л 7-8/2</t>
  </si>
  <si>
    <t>L-8-8/2</t>
  </si>
  <si>
    <t>Л 8-8/2</t>
  </si>
  <si>
    <t>L-10-8/2</t>
  </si>
  <si>
    <t>Л 10-8/2</t>
  </si>
  <si>
    <t>L-10-15/2</t>
  </si>
  <si>
    <t>Л 10-15/2</t>
  </si>
  <si>
    <t>L-11-8/2</t>
  </si>
  <si>
    <t>Л 11-8/2</t>
  </si>
  <si>
    <t>L-12-8/2</t>
  </si>
  <si>
    <t>Л 12-8/2</t>
  </si>
  <si>
    <t>L-13-8/2</t>
  </si>
  <si>
    <t>Л 13-8/2</t>
  </si>
  <si>
    <t>L-14-8/2</t>
  </si>
  <si>
    <t>Л 14-8/2</t>
  </si>
  <si>
    <t>L-15-8/2</t>
  </si>
  <si>
    <t>Л 15-8/2</t>
  </si>
  <si>
    <t>L-16-8/2</t>
  </si>
  <si>
    <t>Л 16-8/2</t>
  </si>
  <si>
    <t>L-17-8/2</t>
  </si>
  <si>
    <t>Л 17-8/2</t>
  </si>
  <si>
    <t>ЛОТКИ ТЕПЛОТРАСИ серія ПТ 300.180.14-9</t>
  </si>
  <si>
    <t>LK-300-180-90-1</t>
  </si>
  <si>
    <t>ЛК 300.180.90-1</t>
  </si>
  <si>
    <t>ПЛИТИ ЛОТКІВ серія 3.006.1-2.87</t>
  </si>
  <si>
    <t>P-1-8</t>
  </si>
  <si>
    <t>П 1-8</t>
  </si>
  <si>
    <t>P-2-15</t>
  </si>
  <si>
    <t>П 2-15</t>
  </si>
  <si>
    <t>P-3-8</t>
  </si>
  <si>
    <t>П 3-8</t>
  </si>
  <si>
    <t>P-4-15</t>
  </si>
  <si>
    <t>П 4-15</t>
  </si>
  <si>
    <t>P-5-8</t>
  </si>
  <si>
    <t>П 5-8</t>
  </si>
  <si>
    <t>P-5D-8</t>
  </si>
  <si>
    <t>П 5д-8</t>
  </si>
  <si>
    <t>П 5-8б</t>
  </si>
  <si>
    <t>P-6-15</t>
  </si>
  <si>
    <t>П 6-15</t>
  </si>
  <si>
    <t>P-6D-15</t>
  </si>
  <si>
    <t>П 6д-15</t>
  </si>
  <si>
    <t>P-8-8</t>
  </si>
  <si>
    <t>П 8-8</t>
  </si>
  <si>
    <t>P-9-15</t>
  </si>
  <si>
    <t>П 9-15</t>
  </si>
  <si>
    <t>P-9D-15</t>
  </si>
  <si>
    <t>П 9д-15</t>
  </si>
  <si>
    <t>P-10-5</t>
  </si>
  <si>
    <t>P-11-8</t>
  </si>
  <si>
    <t>П 11-8</t>
  </si>
  <si>
    <t>P-11D-8</t>
  </si>
  <si>
    <t>П 11д-8</t>
  </si>
  <si>
    <t>P-12-15</t>
  </si>
  <si>
    <t>П 12-15</t>
  </si>
  <si>
    <t>P-12D-15</t>
  </si>
  <si>
    <t>П 12д-15</t>
  </si>
  <si>
    <t>P-15-8</t>
  </si>
  <si>
    <t>П 15-8</t>
  </si>
  <si>
    <t>P-15D-8</t>
  </si>
  <si>
    <t>П 15д-8</t>
  </si>
  <si>
    <t>P-16-15</t>
  </si>
  <si>
    <t>П 16-15</t>
  </si>
  <si>
    <t>P-18-8</t>
  </si>
  <si>
    <t>П 18-8</t>
  </si>
  <si>
    <t>P-21-8</t>
  </si>
  <si>
    <t>П 21-8</t>
  </si>
  <si>
    <t>P-27-8</t>
  </si>
  <si>
    <t>П 27-8</t>
  </si>
  <si>
    <t xml:space="preserve">ПЛИТИ ЛОТКІВ серія  3.006.1-8 </t>
  </si>
  <si>
    <t>PT-300-180-14-9</t>
  </si>
  <si>
    <t>ПТ 300.180.14-9</t>
  </si>
  <si>
    <t>PT-300-180-14-1,5</t>
  </si>
  <si>
    <t>ПТ 300.180.14-1.5</t>
  </si>
  <si>
    <t>PT-75-180-14-9</t>
  </si>
  <si>
    <t>ПТ 75.180.14-9</t>
  </si>
  <si>
    <t>Камери електротехнічні</t>
  </si>
  <si>
    <t>ЕЛЕКТРОТЕХНІЧНІ КАМЕРИ</t>
  </si>
  <si>
    <t>СТІНОВІ ПАНЕЛІ З ЗАМОНОЛІЧЕНИМИ МУФТАМИ, АБО ПАТРУБКАМИ</t>
  </si>
  <si>
    <t>PS-21-21-2</t>
  </si>
  <si>
    <t>ПС 21.21.2</t>
  </si>
  <si>
    <t>PS-27-21-2</t>
  </si>
  <si>
    <t>ПС 27.21.2</t>
  </si>
  <si>
    <t>PS-33-21-2</t>
  </si>
  <si>
    <t>ПС 33.21.2</t>
  </si>
  <si>
    <t>PS-39-21-2</t>
  </si>
  <si>
    <t>ПС 39.21.2</t>
  </si>
  <si>
    <t>PS-45-21-2</t>
  </si>
  <si>
    <t>ПС 45.21.2</t>
  </si>
  <si>
    <t>PS-51-21-2</t>
  </si>
  <si>
    <t>ПС 51.21.2</t>
  </si>
  <si>
    <t>ПЛИТИ ПЕРЕКРИТТЯ / ДНИЩА</t>
  </si>
  <si>
    <t>PT-22-14-2-1</t>
  </si>
  <si>
    <t>ПТ 22.14.2.1</t>
  </si>
  <si>
    <t>PT-22-17-2-1</t>
  </si>
  <si>
    <t>ПТ 22.17.2.1</t>
  </si>
  <si>
    <t>PT-28-14-2-1</t>
  </si>
  <si>
    <t>ПТ 28.14.2.1</t>
  </si>
  <si>
    <t>PT-28-17-2-1</t>
  </si>
  <si>
    <t>ПТ 28.17.2.1</t>
  </si>
  <si>
    <t>ПТ 34.17.2.1</t>
  </si>
  <si>
    <t>PT-34-17-2-1</t>
  </si>
  <si>
    <t>PT-40-17-2-1</t>
  </si>
  <si>
    <t>ПТ 40.17.2.1</t>
  </si>
  <si>
    <t>ПТ 46.17.2.1</t>
  </si>
  <si>
    <t>ПТ 52.17.2.1</t>
  </si>
  <si>
    <t>Камери теплові та водопровідні</t>
  </si>
  <si>
    <t>ЕЛЕМЕНТИ ТЕПЛОВИХ КАМЕР</t>
  </si>
  <si>
    <t>СТІНОВІ ПАНЕЛІ</t>
  </si>
  <si>
    <t>KS-1</t>
  </si>
  <si>
    <t xml:space="preserve">ПС 21.11.2 </t>
  </si>
  <si>
    <t>KS-2</t>
  </si>
  <si>
    <t xml:space="preserve">ПС 27.11.2 </t>
  </si>
  <si>
    <t>KS-3</t>
  </si>
  <si>
    <t>ПС 33.11.2-1</t>
  </si>
  <si>
    <t>KS-4</t>
  </si>
  <si>
    <t xml:space="preserve">ПС 33.11.2. </t>
  </si>
  <si>
    <t>KS-5</t>
  </si>
  <si>
    <t xml:space="preserve">ПС 39.11.2 </t>
  </si>
  <si>
    <t>KS-6</t>
  </si>
  <si>
    <t xml:space="preserve">ПС 45.11.2 </t>
  </si>
  <si>
    <t>KS-7</t>
  </si>
  <si>
    <t xml:space="preserve">ПС 45.11.2-1 </t>
  </si>
  <si>
    <t>KS-8</t>
  </si>
  <si>
    <t>ПС 51.11.2</t>
  </si>
  <si>
    <t>KS-9</t>
  </si>
  <si>
    <t xml:space="preserve">ПС 27.11.2-1 </t>
  </si>
  <si>
    <t>ДОБІРНІ ЕЛЕМЕНТИ СТІНОВИХ ПАНЕЛЕЙ</t>
  </si>
  <si>
    <t>KSD-1</t>
  </si>
  <si>
    <t xml:space="preserve">КСд-1 </t>
  </si>
  <si>
    <t>KSD-2</t>
  </si>
  <si>
    <t xml:space="preserve">КСд-2 </t>
  </si>
  <si>
    <t>KSD-3</t>
  </si>
  <si>
    <t>КСд-3</t>
  </si>
  <si>
    <t>KSD-5</t>
  </si>
  <si>
    <t>КСд-5</t>
  </si>
  <si>
    <t>KSD-6</t>
  </si>
  <si>
    <t>КСд-6</t>
  </si>
  <si>
    <t>KSD-8</t>
  </si>
  <si>
    <t>КСд-8</t>
  </si>
  <si>
    <t>KP-2</t>
  </si>
  <si>
    <t xml:space="preserve">ПП 22.14.2 </t>
  </si>
  <si>
    <t>KP-3</t>
  </si>
  <si>
    <t xml:space="preserve">ПП 34.14.2 </t>
  </si>
  <si>
    <t>KP-4</t>
  </si>
  <si>
    <t xml:space="preserve">ПП 46.14.2 </t>
  </si>
  <si>
    <t>KP-5</t>
  </si>
  <si>
    <t xml:space="preserve">ПП 22.22.2 </t>
  </si>
  <si>
    <t>KPD-1</t>
  </si>
  <si>
    <t>KPD-2</t>
  </si>
  <si>
    <t>KPD-4</t>
  </si>
  <si>
    <t>Штольньове кріплення</t>
  </si>
  <si>
    <t>ШТОЛЬНЬОВЕ КРІПЛЕННЯ</t>
  </si>
  <si>
    <t>Комплект: БВ-1шт, ББ-2шт,БН-1шт</t>
  </si>
  <si>
    <t>BV-1300</t>
  </si>
  <si>
    <t>БВ 13-15.6</t>
  </si>
  <si>
    <t>BB-1920</t>
  </si>
  <si>
    <t>ББ 19.2-12.4</t>
  </si>
  <si>
    <t>BN-1760</t>
  </si>
  <si>
    <t>БН 17.6-21.5</t>
  </si>
  <si>
    <t>Тюбінг</t>
  </si>
  <si>
    <t>ТЮБІНГ ДЛЯ БУДІВНИЦТВА ТУНЕЛІВ МЕТОДОМ ЩИТОВОГО ПРОХОДЖЕННЯ</t>
  </si>
  <si>
    <t>ОК-2,15</t>
  </si>
  <si>
    <t>Інші типорозміри під замовлення</t>
  </si>
  <si>
    <t>Шахтне кріплення</t>
  </si>
  <si>
    <t>ШАХТНЕ КРІПЛЕННЯ</t>
  </si>
  <si>
    <t>D=4,0м</t>
  </si>
  <si>
    <t>Комплект: СК40.7,5/8-7шт, 8с-1шт, 8з-1шт</t>
  </si>
  <si>
    <t>СК40.7,5/8</t>
  </si>
  <si>
    <t>СК40.75/8с</t>
  </si>
  <si>
    <t>СК40.7,5/8з</t>
  </si>
  <si>
    <t>D=5,5м</t>
  </si>
  <si>
    <t>Комплект: СК55.7,5/10-9шт, 10с-1шт, 10з-1шт</t>
  </si>
  <si>
    <t>SK55-7,5/10</t>
  </si>
  <si>
    <t>СК55.7,5/10</t>
  </si>
  <si>
    <t>SK55-7,5/10s</t>
  </si>
  <si>
    <t>СК55.7,5/10с</t>
  </si>
  <si>
    <t>СК55.7,5/10з</t>
  </si>
  <si>
    <t>D=6,3м</t>
  </si>
  <si>
    <t>Комплект: СК75.7,5/13-10шт, 13с-1шт, 13з-1шт</t>
  </si>
  <si>
    <t>D=7,5м</t>
  </si>
  <si>
    <t>Комплект: СК75.7,5/13-12шт, 13с-1шт, 13з-1шт</t>
  </si>
  <si>
    <t>SK75-7,5/13</t>
  </si>
  <si>
    <t>СК75.7,5/13</t>
  </si>
  <si>
    <t>SK75-7,5/13S</t>
  </si>
  <si>
    <t>СК75.7,5/13с</t>
  </si>
  <si>
    <t>SK75-7,5/13Z</t>
  </si>
  <si>
    <t>СК75.7,5/13з</t>
  </si>
  <si>
    <t>Житлове будівництво</t>
  </si>
  <si>
    <t>СХОДОВІ МАРШІ ТА ПЛОЩАДКИ</t>
  </si>
  <si>
    <t>1LM-30-12-15-4L</t>
  </si>
  <si>
    <t>1ЛМ30.12.15-4л(п)</t>
  </si>
  <si>
    <t>2LP-25-12-4-K</t>
  </si>
  <si>
    <t>2ЛП 25.12-4-к</t>
  </si>
  <si>
    <t>Індивідуальні марші, які не потребують подальшої обробки</t>
  </si>
  <si>
    <t>Благоустрій</t>
  </si>
  <si>
    <t>ПАРКАНИ</t>
  </si>
  <si>
    <t>P-6-V</t>
  </si>
  <si>
    <t>Плита забору П6В</t>
  </si>
  <si>
    <t>Елемент фундаменту Ф-2</t>
  </si>
  <si>
    <t>КС 10.5 ПЛАСт</t>
  </si>
  <si>
    <t>ПД-6.17,5</t>
  </si>
  <si>
    <t>PD-6-17,5</t>
  </si>
  <si>
    <t>Т-160-24-2</t>
  </si>
  <si>
    <t>Т-160-24-3</t>
  </si>
  <si>
    <t>Т-160-24-4</t>
  </si>
  <si>
    <t>ТF-180-24-2</t>
  </si>
  <si>
    <t>TF-180-24-3</t>
  </si>
  <si>
    <t>TF-200-24-2</t>
  </si>
  <si>
    <t>TF-200-24-3</t>
  </si>
  <si>
    <t>TF-200-24-4</t>
  </si>
  <si>
    <t>Тф 240.15-14 іг</t>
  </si>
  <si>
    <t>Тф 240.15-2 іг</t>
  </si>
  <si>
    <t>TF-240-15-2-IG</t>
  </si>
  <si>
    <t>TF-240-15-14-IG</t>
  </si>
  <si>
    <t>Тф 60.24-2 іг</t>
  </si>
  <si>
    <t>Тф 60.24-3 іг</t>
  </si>
  <si>
    <t>TF-60-24-2-IG</t>
  </si>
  <si>
    <t>TF-60-24-3-IG</t>
  </si>
  <si>
    <t>TF-60-24-4-IG</t>
  </si>
  <si>
    <t>Тфв 80.24-3 іг</t>
  </si>
  <si>
    <t>Тфв 80.24-4 іг</t>
  </si>
  <si>
    <t>Тфв 80.24-5 іг</t>
  </si>
  <si>
    <t>Тфв 100.24-3 іг</t>
  </si>
  <si>
    <t>Тфв 100.24-4 іг</t>
  </si>
  <si>
    <t>Тфв 100.24-5 іг</t>
  </si>
  <si>
    <t>Тфв 120.24-3 іг</t>
  </si>
  <si>
    <t>Тфв 120.24-4 іг</t>
  </si>
  <si>
    <t>Тфв 120.24-5 іг</t>
  </si>
  <si>
    <t>Тфв 140.24-3 іг</t>
  </si>
  <si>
    <t>Тфв 140.24-4 іг</t>
  </si>
  <si>
    <t>Тфв 140.24-5 іг</t>
  </si>
  <si>
    <t xml:space="preserve">Тфв 160.24-3 </t>
  </si>
  <si>
    <t>Тфв 160.24-4</t>
  </si>
  <si>
    <t>Тфв 160.24-5</t>
  </si>
  <si>
    <t>Тфв 180.24-3</t>
  </si>
  <si>
    <t>Тфв 180.24-4</t>
  </si>
  <si>
    <t>Тфв 180.24-5</t>
  </si>
  <si>
    <t>Тфв 200.24-3</t>
  </si>
  <si>
    <t>Тфв 200.24-4</t>
  </si>
  <si>
    <t>Тфв 200.24-5</t>
  </si>
  <si>
    <t>Тфв 60.24-4 іг</t>
  </si>
  <si>
    <t>Тфв 60.24-3 іг</t>
  </si>
  <si>
    <t>Тфв 60.24-2 іг</t>
  </si>
  <si>
    <t>Тфв 240.15-2</t>
  </si>
  <si>
    <t>Тфв 240.15-14</t>
  </si>
  <si>
    <t>TFV-60-24-2-IG</t>
  </si>
  <si>
    <t>TFV-60-24-3-IG</t>
  </si>
  <si>
    <t>TFV-60-24-4-IG</t>
  </si>
  <si>
    <t>TFV-80-24-2-IG</t>
  </si>
  <si>
    <t>TFV-80-24-3-IG</t>
  </si>
  <si>
    <t>TFV-100-24-2-IG</t>
  </si>
  <si>
    <t>TFV-100-24-3-IG</t>
  </si>
  <si>
    <t>TFV-120-24-2-IG</t>
  </si>
  <si>
    <t>TFV-120-24-3-IG</t>
  </si>
  <si>
    <t>TFV-140-24-2-IG</t>
  </si>
  <si>
    <t>TFV-140-24-3-IG</t>
  </si>
  <si>
    <t>TFV-160-24-2</t>
  </si>
  <si>
    <t>TFV-160-24-3</t>
  </si>
  <si>
    <t>ТFV-180-24-2</t>
  </si>
  <si>
    <t>TFV-180-24-3</t>
  </si>
  <si>
    <t>TFV-200-24-2</t>
  </si>
  <si>
    <t>TFV-200-24-3</t>
  </si>
  <si>
    <t>TFV-200-24-4</t>
  </si>
  <si>
    <t>TFV-240-15-2-IG</t>
  </si>
  <si>
    <t>TFV-240-15-14-IG</t>
  </si>
  <si>
    <t>Тфв 80.24-2 іг</t>
  </si>
  <si>
    <t>Тфв 100.24-2 іг</t>
  </si>
  <si>
    <t>Тфв 120.24-2 іг</t>
  </si>
  <si>
    <t>Тфв 140.24-2 іг</t>
  </si>
  <si>
    <t xml:space="preserve">Тфв 160.24-2 </t>
  </si>
  <si>
    <t>Тфв 180.24-2</t>
  </si>
  <si>
    <t>Тфв 200.24-2</t>
  </si>
  <si>
    <t>Тф5 80.9-3 іг</t>
  </si>
  <si>
    <t>Тф5 80.9-4 іг</t>
  </si>
  <si>
    <t>Тф5 80.9-5 іг</t>
  </si>
  <si>
    <t>Тф5 100.9-3 іг</t>
  </si>
  <si>
    <t>Тф5 100.9-4 іг</t>
  </si>
  <si>
    <t>Тф5 100.9-5 іг</t>
  </si>
  <si>
    <t>Тф5 120.9-3 іг</t>
  </si>
  <si>
    <t>Тф5 120.9-4 іг</t>
  </si>
  <si>
    <t>Тф5 120.9-5 іг</t>
  </si>
  <si>
    <t>Тф5 140.9-3 іг</t>
  </si>
  <si>
    <t>Тф5 140.9-4 іг</t>
  </si>
  <si>
    <t>Тф5 140.9-5 іг</t>
  </si>
  <si>
    <t xml:space="preserve">Тф5 160.12-3 </t>
  </si>
  <si>
    <t>Тф5 160.12-4</t>
  </si>
  <si>
    <t>Тф5 160.12-5</t>
  </si>
  <si>
    <t>Тф5 180.12-3</t>
  </si>
  <si>
    <t>Тф5 180.12-4</t>
  </si>
  <si>
    <t>Тф5 180.12-5</t>
  </si>
  <si>
    <t>Тф5 200.12-3</t>
  </si>
  <si>
    <t>Тф5 200.12-4</t>
  </si>
  <si>
    <t>Тф5 200.12-5</t>
  </si>
  <si>
    <t>Кут
повороту °</t>
  </si>
  <si>
    <t>TF5-80-9-3-IG</t>
  </si>
  <si>
    <t>TF5-80-9-4-IG</t>
  </si>
  <si>
    <t>TF5-80-9-5-IG</t>
  </si>
  <si>
    <t>TF5-100-9-3-IG</t>
  </si>
  <si>
    <t>TF5-100-9-4-IG</t>
  </si>
  <si>
    <t>TF5-100-9-5-IG</t>
  </si>
  <si>
    <t>TF5-120-9-3-IG</t>
  </si>
  <si>
    <t>TF5-120-9-4-IG</t>
  </si>
  <si>
    <t>TF5-120-9-5-IG</t>
  </si>
  <si>
    <t>TF5-140-9-3-IG</t>
  </si>
  <si>
    <t>TF5-140-9-4-IG</t>
  </si>
  <si>
    <t>TF5-140-9-5-IG</t>
  </si>
  <si>
    <t>TF5-160-12-3</t>
  </si>
  <si>
    <t>TF5-160-12-4</t>
  </si>
  <si>
    <t>TF5-160-12-5</t>
  </si>
  <si>
    <t>TF5-180-12-3</t>
  </si>
  <si>
    <t>TF5-180-12-4</t>
  </si>
  <si>
    <t>TF5-180-12-5</t>
  </si>
  <si>
    <t>TF5-200-12-3</t>
  </si>
  <si>
    <t>TF5-200-12-4</t>
  </si>
  <si>
    <t>TF5-200-12-5</t>
  </si>
  <si>
    <t>Тф 60.24-2 П</t>
  </si>
  <si>
    <t>Тф 60.24-3 П</t>
  </si>
  <si>
    <t>TF-60-24-2-P</t>
  </si>
  <si>
    <t>TF-60-24-3-P</t>
  </si>
  <si>
    <t>Тф 100.24-4 іг П</t>
  </si>
  <si>
    <t>Тф 100.24-5 іг П</t>
  </si>
  <si>
    <t>Тф 120.24-5 іг П</t>
  </si>
  <si>
    <t>Тф 160.24-2 П</t>
  </si>
  <si>
    <t>Тф 160.24-3 П</t>
  </si>
  <si>
    <t>Тф 180.24-2 П</t>
  </si>
  <si>
    <t>Тф 180.24-3 П</t>
  </si>
  <si>
    <t>Тф 200.24-2 П</t>
  </si>
  <si>
    <t>Тф 200.24-3 П</t>
  </si>
  <si>
    <t>Тф 200.24-4 П</t>
  </si>
  <si>
    <t>Тф 240.15-2 П</t>
  </si>
  <si>
    <t>TF-80-24-2-IG-Р</t>
  </si>
  <si>
    <t>TF-80-24-3-IG-Р</t>
  </si>
  <si>
    <t>TF-100-24-4-IG-P</t>
  </si>
  <si>
    <t>TF-100-24-5-IG-P</t>
  </si>
  <si>
    <t>TF-120-24-2-IG-Р</t>
  </si>
  <si>
    <t>TF-120-24-3-IG-Р</t>
  </si>
  <si>
    <t>TF-120-24-5-IG-Р</t>
  </si>
  <si>
    <t>TF-160-24-2-P</t>
  </si>
  <si>
    <t>TF-160-24-3-P</t>
  </si>
  <si>
    <t>TF-180-24-2-P</t>
  </si>
  <si>
    <t>TF-180-24-3-P</t>
  </si>
  <si>
    <t>TF-200-24-2-P</t>
  </si>
  <si>
    <t>TF-200-24-3-P</t>
  </si>
  <si>
    <t>TF-200-24-4-P</t>
  </si>
  <si>
    <t>TF-240-15-2-IG-P</t>
  </si>
  <si>
    <t>КС 30.5-2 ПЛАСТ</t>
  </si>
  <si>
    <t>КС 30.6-1 ПЛАСТ</t>
  </si>
  <si>
    <t>КС 30.6-2 ПЛАСТ</t>
  </si>
  <si>
    <t>КС 30.15-1 ПЛАСТ</t>
  </si>
  <si>
    <t>КС 30.15-2 ПЛАСТ</t>
  </si>
  <si>
    <t>KS-30-6-1</t>
  </si>
  <si>
    <t>KS-30-6-2</t>
  </si>
  <si>
    <t>KS-30-6-1-P</t>
  </si>
  <si>
    <t>KS-30-6-2-P</t>
  </si>
  <si>
    <t>KS-30-6-1-PS</t>
  </si>
  <si>
    <t>KS-30-5-2-P</t>
  </si>
  <si>
    <t>KS-30-5-2-PS</t>
  </si>
  <si>
    <t>KS-30-6-2-PS</t>
  </si>
  <si>
    <t>KS-30-15-1-P</t>
  </si>
  <si>
    <t>KS-30-15-2-P</t>
  </si>
  <si>
    <t>КС 30.15-1 ПН ПЛАСТ</t>
  </si>
  <si>
    <t>KS-30-15-1-PN-P</t>
  </si>
  <si>
    <t>KS-30-5-2</t>
  </si>
  <si>
    <t>КС 30.5-2 (до 20м)</t>
  </si>
  <si>
    <t>КС 30.6-1 (до 10м)</t>
  </si>
  <si>
    <t>КС 30.6-2 (до 20м)</t>
  </si>
  <si>
    <t>КС 30.15-2 (до 20м)</t>
  </si>
  <si>
    <t>KS-30-15-1</t>
  </si>
  <si>
    <t>KS-30-15-2</t>
  </si>
  <si>
    <t>ПД2-9,5</t>
  </si>
  <si>
    <t>PD-2-9,5</t>
  </si>
  <si>
    <t>PD-2-9,5-S</t>
  </si>
  <si>
    <t>ПД3-23</t>
  </si>
  <si>
    <t>PD3-23</t>
  </si>
  <si>
    <t>1P-18-15-30</t>
  </si>
  <si>
    <t>1П-18.15-30</t>
  </si>
  <si>
    <t>2П-30.18-10</t>
  </si>
  <si>
    <t>2П-30.18-30</t>
  </si>
  <si>
    <t>2P-30-18-10</t>
  </si>
  <si>
    <t>2P-30-18-30</t>
  </si>
  <si>
    <t>P-2-S-3.503.1-66</t>
  </si>
  <si>
    <t>Л-1</t>
  </si>
  <si>
    <t>Л-2</t>
  </si>
  <si>
    <t>L-1-S-3.503.1-66</t>
  </si>
  <si>
    <t>L-2-S-3.503.1-66</t>
  </si>
  <si>
    <t>Б-1-18-50</t>
  </si>
  <si>
    <t>B-1-18-50</t>
  </si>
  <si>
    <t>Б-1-20-75</t>
  </si>
  <si>
    <t>B-1-20-75</t>
  </si>
  <si>
    <t>Б-1-24-100</t>
  </si>
  <si>
    <t>Б-2-18-25</t>
  </si>
  <si>
    <t>Б-2-20-25</t>
  </si>
  <si>
    <t>Б-2-20-40</t>
  </si>
  <si>
    <t>180/230</t>
  </si>
  <si>
    <t>240/290</t>
  </si>
  <si>
    <t>140/180</t>
  </si>
  <si>
    <t>160/200</t>
  </si>
  <si>
    <t>B-1-24-100</t>
  </si>
  <si>
    <t>B-2-18-25</t>
  </si>
  <si>
    <t>B-2-20-25</t>
  </si>
  <si>
    <t>B-2-20-40</t>
  </si>
  <si>
    <t>БР (розстікач)</t>
  </si>
  <si>
    <t>BR-3.503.1-66</t>
  </si>
  <si>
    <t>ПО 1</t>
  </si>
  <si>
    <t>ПП 1</t>
  </si>
  <si>
    <t>ПС 1</t>
  </si>
  <si>
    <t>ПС 1*</t>
  </si>
  <si>
    <t>ПС 2</t>
  </si>
  <si>
    <t>ПС 3</t>
  </si>
  <si>
    <t>ПС 3*</t>
  </si>
  <si>
    <t>PO-1-TP-503-05-11-85</t>
  </si>
  <si>
    <t>PP-1-TP-503-05-11-85</t>
  </si>
  <si>
    <t>PS-1-TP-503-05-11-85</t>
  </si>
  <si>
    <t>PS-2-TP-503-05-11-85</t>
  </si>
  <si>
    <t>PS-3-TP-503-05-11-85</t>
  </si>
  <si>
    <t>PS-1-TP-503-05-11-85-1</t>
  </si>
  <si>
    <t>PS-3-TP-503-05-11-85-1</t>
  </si>
  <si>
    <t>АП-20 Комплект : ПО 1 - 2 шт, ПС 1 - 1 шт, ПС 2 - 2 шт, ПС 3* - 2 шт, ПС 1* - 4 шт, ПП 1 - 2 шт</t>
  </si>
  <si>
    <t>Автопавільйон тип 7 ( на 5 осіб) Комплект: ПО 1 - 1 шт, ПС 1 - 1 шт, ПС 2 - 1 шт, ПС 3 - шт, ПП 1 - 1 шт</t>
  </si>
  <si>
    <t>Автопавільйон ОБ-1</t>
  </si>
  <si>
    <t>Ф2</t>
  </si>
  <si>
    <t>Ф1</t>
  </si>
  <si>
    <t>F-1-S-3.503.9-80</t>
  </si>
  <si>
    <t>F-2-S-3.503.9-80</t>
  </si>
  <si>
    <t>ІСА-33</t>
  </si>
  <si>
    <t>ISA-33</t>
  </si>
  <si>
    <t>ISA-53</t>
  </si>
  <si>
    <t>ІСА-40</t>
  </si>
  <si>
    <t>ІСА-47</t>
  </si>
  <si>
    <t>ISA-47</t>
  </si>
  <si>
    <t>ISA-50</t>
  </si>
  <si>
    <t>ІСА-50</t>
  </si>
  <si>
    <t>ІСА-60</t>
  </si>
  <si>
    <t>ISA-60</t>
  </si>
  <si>
    <t>IPF-33</t>
  </si>
  <si>
    <t>ІПФ-33</t>
  </si>
  <si>
    <t>250/186</t>
  </si>
  <si>
    <t>250/166</t>
  </si>
  <si>
    <t>ІПФ-40</t>
  </si>
  <si>
    <t>IPF-40</t>
  </si>
  <si>
    <t>ІПФ-47</t>
  </si>
  <si>
    <t>IPF-47</t>
  </si>
  <si>
    <t>250/223</t>
  </si>
  <si>
    <t>ST-11</t>
  </si>
  <si>
    <t>СТ-11 (для труби ДУ 1200/1250)</t>
  </si>
  <si>
    <t>СТ-13 (для труби ДУ 1500)</t>
  </si>
  <si>
    <t>СТ-13 (для труби ДУ 1800)</t>
  </si>
  <si>
    <t>ST-13</t>
  </si>
  <si>
    <t>ST-13-DU-1500</t>
  </si>
  <si>
    <t>П 12.17 (для труби 1200)</t>
  </si>
  <si>
    <t>P-12-17</t>
  </si>
  <si>
    <t xml:space="preserve">П 14.16 (для труби 1400) </t>
  </si>
  <si>
    <t>P-14-16</t>
  </si>
  <si>
    <t>ОГОЛОВКИ КРУГЛОЇ ТРУБИ З ПЛОСКИМ ОПИРАННЯМ</t>
  </si>
  <si>
    <t>ЗКП 11.170 (ДУ 1000)</t>
  </si>
  <si>
    <t>ЗКП 15.150 (ДУ 1000)</t>
  </si>
  <si>
    <t>ЗКП 15.170 (ДУ 1000)</t>
  </si>
  <si>
    <t>ЗКП 16.170 (ДУ 1250)</t>
  </si>
  <si>
    <t>ZKP-11-170-S-3.501.1-144</t>
  </si>
  <si>
    <t>ZKP-15-150</t>
  </si>
  <si>
    <t>ZKP-15-170</t>
  </si>
  <si>
    <t>ZKP-16-170</t>
  </si>
  <si>
    <t xml:space="preserve">СТ 7л(п) </t>
  </si>
  <si>
    <t>ST-7P-S-3.501.1-144</t>
  </si>
  <si>
    <t>ST-6P-S-3.501.1-144</t>
  </si>
  <si>
    <t>ST-5P-S-3.501.1-144</t>
  </si>
  <si>
    <t>ST-4P-S-3.501.1-144</t>
  </si>
  <si>
    <t>ST-3P-S-3.501.1-144</t>
  </si>
  <si>
    <t>F-8-24</t>
  </si>
  <si>
    <t>Ф 8.24</t>
  </si>
  <si>
    <t>Ф 12.24</t>
  </si>
  <si>
    <t>Ф 14.24</t>
  </si>
  <si>
    <t>F-12-24</t>
  </si>
  <si>
    <t>F-14-24</t>
  </si>
  <si>
    <t>Ф 20.24</t>
  </si>
  <si>
    <t>Ф 24.15.5</t>
  </si>
  <si>
    <t>F-20-24</t>
  </si>
  <si>
    <t>F-24-15-5</t>
  </si>
  <si>
    <t>Серія 3.501-59</t>
  </si>
  <si>
    <t>БФ №6</t>
  </si>
  <si>
    <t>БФ №8</t>
  </si>
  <si>
    <t>БФ №9</t>
  </si>
  <si>
    <t>БФ №24</t>
  </si>
  <si>
    <t>БФ №25</t>
  </si>
  <si>
    <t>БФ №26</t>
  </si>
  <si>
    <t>BF-6-S-3.501-59</t>
  </si>
  <si>
    <t>BF-8-S-3.501-59</t>
  </si>
  <si>
    <t>BF-9-S-3.501-59</t>
  </si>
  <si>
    <t>BF-24-S-3.501-59</t>
  </si>
  <si>
    <t>BF-25-S-3.501-59</t>
  </si>
  <si>
    <t>BF-26-S-3.501-59</t>
  </si>
  <si>
    <t>Серія 3.501.1-104</t>
  </si>
  <si>
    <t>БФ №60</t>
  </si>
  <si>
    <t>БФ №61</t>
  </si>
  <si>
    <t>БФ №45</t>
  </si>
  <si>
    <t>БФ №46</t>
  </si>
  <si>
    <t>BF-45-S-3.501.1-104</t>
  </si>
  <si>
    <t>BF-46-S-3.501.1-104</t>
  </si>
  <si>
    <t>Ф 264</t>
  </si>
  <si>
    <t>БФ №68 а</t>
  </si>
  <si>
    <t>BLOK-68А</t>
  </si>
  <si>
    <t>БФ-1</t>
  </si>
  <si>
    <t>BF-1</t>
  </si>
  <si>
    <t>К 4</t>
  </si>
  <si>
    <t>KB-4</t>
  </si>
  <si>
    <t>F-6-201</t>
  </si>
  <si>
    <t>Ф 6.201</t>
  </si>
  <si>
    <t>Ф 7.201</t>
  </si>
  <si>
    <t>Ф9.201</t>
  </si>
  <si>
    <t>Ф9.403</t>
  </si>
  <si>
    <t>Ф9.302</t>
  </si>
  <si>
    <t>F-7-201</t>
  </si>
  <si>
    <t>F-9-201</t>
  </si>
  <si>
    <t>F-9-403</t>
  </si>
  <si>
    <t>F-9-302</t>
  </si>
  <si>
    <t>F-P-3</t>
  </si>
  <si>
    <t>F-P-4</t>
  </si>
  <si>
    <t>F-P-5</t>
  </si>
  <si>
    <t>F-P-11</t>
  </si>
  <si>
    <t>Ф3</t>
  </si>
  <si>
    <t>Ф4</t>
  </si>
  <si>
    <t>Ф5</t>
  </si>
  <si>
    <t>Ф11</t>
  </si>
  <si>
    <t>Ф13</t>
  </si>
  <si>
    <t>F-P-1</t>
  </si>
  <si>
    <t>F-P-2</t>
  </si>
  <si>
    <t>F-P-13</t>
  </si>
  <si>
    <t>ОБВАЖНЮВАЧІ</t>
  </si>
  <si>
    <t>УБОм-1220-13,5</t>
  </si>
  <si>
    <t>UBOM-1220-13,5</t>
  </si>
  <si>
    <t>2-УТК-720-24</t>
  </si>
  <si>
    <t>1-УБКм-720-9</t>
  </si>
  <si>
    <t>Блок Б-2 (d=800)</t>
  </si>
  <si>
    <t>Блок Б-2 (d=720)</t>
  </si>
  <si>
    <t>2-UTK-720-24</t>
  </si>
  <si>
    <t>1-UBKM-720-9</t>
  </si>
  <si>
    <t>BLOK-B-2-800</t>
  </si>
  <si>
    <t>BLOK-B-2-720</t>
  </si>
  <si>
    <t>F-264</t>
  </si>
  <si>
    <t>BF-60-S-3.501-59</t>
  </si>
  <si>
    <t>BF-61-S-3.501-59</t>
  </si>
  <si>
    <t>ST-1P-S-3.501.1-144</t>
  </si>
  <si>
    <t>L-1D-8</t>
  </si>
  <si>
    <t>L-2-15/2</t>
  </si>
  <si>
    <t>L-3D-8</t>
  </si>
  <si>
    <t>L-4-8/2</t>
  </si>
  <si>
    <t>L-4D-15</t>
  </si>
  <si>
    <t>L-6-8/2-V</t>
  </si>
  <si>
    <t>L-6-15/2</t>
  </si>
  <si>
    <t>L-6-15/2-V</t>
  </si>
  <si>
    <t>L-6D-15</t>
  </si>
  <si>
    <t>L-9-5/2</t>
  </si>
  <si>
    <t>L-9-8/2</t>
  </si>
  <si>
    <t>L-10-3/2</t>
  </si>
  <si>
    <t>L-10D-8</t>
  </si>
  <si>
    <t>L-11-8/2-V</t>
  </si>
  <si>
    <t>L12-15/2</t>
  </si>
  <si>
    <t>L-12D-8</t>
  </si>
  <si>
    <t>L-15-11/2</t>
  </si>
  <si>
    <t>L-16-8/2-V</t>
  </si>
  <si>
    <t>L-21-5/2</t>
  </si>
  <si>
    <t>L-21D-5/2</t>
  </si>
  <si>
    <t>L-22-8</t>
  </si>
  <si>
    <t>L-23-8</t>
  </si>
  <si>
    <t>L-24-8/2</t>
  </si>
  <si>
    <t>L-25-8</t>
  </si>
  <si>
    <t>L-30-15</t>
  </si>
  <si>
    <t>Л 1д-8</t>
  </si>
  <si>
    <t>Л 2-15/2</t>
  </si>
  <si>
    <t>Л 3д-8</t>
  </si>
  <si>
    <t>Л 4-8/2</t>
  </si>
  <si>
    <t>Л 6-8/2 В</t>
  </si>
  <si>
    <t>Л 6-15/2</t>
  </si>
  <si>
    <t>Л 6-15/2 В</t>
  </si>
  <si>
    <t>Л 6д-15</t>
  </si>
  <si>
    <t>Л 9-5/3</t>
  </si>
  <si>
    <t>Л 9-8/2</t>
  </si>
  <si>
    <t>Л 10-3/2</t>
  </si>
  <si>
    <t>Л 10д-8</t>
  </si>
  <si>
    <t>Л 11-8/2 В</t>
  </si>
  <si>
    <t>Л 12-15/2</t>
  </si>
  <si>
    <t>Л 12д-8</t>
  </si>
  <si>
    <t>Л 15-11/2</t>
  </si>
  <si>
    <t>Л 16-8/2 В</t>
  </si>
  <si>
    <t>Л 21-5/2</t>
  </si>
  <si>
    <t>Л 21д-5</t>
  </si>
  <si>
    <t>Л 22-8</t>
  </si>
  <si>
    <t>Л 23-8/2</t>
  </si>
  <si>
    <t>Л 24-8/2</t>
  </si>
  <si>
    <t>Л 25-8/2</t>
  </si>
  <si>
    <t>Л 30-15</t>
  </si>
  <si>
    <t>LK-300-30-30-1</t>
  </si>
  <si>
    <t>LK-75-60-90-4</t>
  </si>
  <si>
    <t>LK-300-60-45-1</t>
  </si>
  <si>
    <t>LK-300-60-90-4</t>
  </si>
  <si>
    <t>LK-300-90-60-1</t>
  </si>
  <si>
    <t>LK-300-90-60-4</t>
  </si>
  <si>
    <t>LK-300-90-90-2</t>
  </si>
  <si>
    <t>LK-300-120-45-3</t>
  </si>
  <si>
    <t>LK-300-150-60-1</t>
  </si>
  <si>
    <t>LK-300-150-60-8</t>
  </si>
  <si>
    <t>ЛК 300.30.30-1</t>
  </si>
  <si>
    <t>ЛК 75.60.90-4</t>
  </si>
  <si>
    <t>ЛК 300.60.45-1</t>
  </si>
  <si>
    <t>ЛК 300.60.90-4</t>
  </si>
  <si>
    <t>ЛК 300.90.60-1</t>
  </si>
  <si>
    <t>ЛК 300.90.60-4</t>
  </si>
  <si>
    <t>ЛК 300.90.90-2</t>
  </si>
  <si>
    <t>ЛК 300.120.45-3</t>
  </si>
  <si>
    <t>ЛК 300.150.60-1</t>
  </si>
  <si>
    <t>ЛК 300.150.60-8</t>
  </si>
  <si>
    <t>LT-1A-4,5-2</t>
  </si>
  <si>
    <t>LT-1-4,5-3</t>
  </si>
  <si>
    <t>LT-1A-4,5-3</t>
  </si>
  <si>
    <t>LT-1A-6-4,5</t>
  </si>
  <si>
    <t>LT-1-9-12</t>
  </si>
  <si>
    <t>LT-1а-9-12</t>
  </si>
  <si>
    <t>ЛТ 1а-4,5-2</t>
  </si>
  <si>
    <t>ЛТ 1-4.5-3</t>
  </si>
  <si>
    <t>ЛТ 1а-4.5-3</t>
  </si>
  <si>
    <t>ЛТ 1а-6-4,5</t>
  </si>
  <si>
    <t>ЛТ 1-9-12</t>
  </si>
  <si>
    <t>ЛТ 1а-9-12</t>
  </si>
  <si>
    <r>
      <t xml:space="preserve">ЛОТКИ ДЛЯ ВОДОЗАБЕЗПЕЧЕННЯ ТА КАНАЛІЗАЦІЇ </t>
    </r>
    <r>
      <rPr>
        <b/>
        <sz val="10"/>
        <rFont val="Arial"/>
        <family val="2"/>
        <charset val="204"/>
      </rPr>
      <t>ТП 3.900-3 в.8</t>
    </r>
  </si>
  <si>
    <t>PT-300-90-10-6</t>
  </si>
  <si>
    <t>PT-300-90-10-15</t>
  </si>
  <si>
    <t>PT-300-120-12-6</t>
  </si>
  <si>
    <t>PT-300-150-14-12</t>
  </si>
  <si>
    <t>PTU-180-90-10-6</t>
  </si>
  <si>
    <t>PT-75-90-10-15</t>
  </si>
  <si>
    <t>PT-75-150-12-3</t>
  </si>
  <si>
    <t>PT-75-180-14-3</t>
  </si>
  <si>
    <t>PT-300-75-14-6</t>
  </si>
  <si>
    <t>PT-75-210-14-6</t>
  </si>
  <si>
    <t>PT-75-180-14-6</t>
  </si>
  <si>
    <t>ПТ 300.90.10-6</t>
  </si>
  <si>
    <t>ПТ 300.90.10-15</t>
  </si>
  <si>
    <t>ПТ 300.120.12-6</t>
  </si>
  <si>
    <t>Пт 300.150.14-12</t>
  </si>
  <si>
    <t>ПТУ 180.90.10-6</t>
  </si>
  <si>
    <t>ПТ 75.90.10-15</t>
  </si>
  <si>
    <t>ПТ 75.150.12-3</t>
  </si>
  <si>
    <t>ПТ 75.180.14-3</t>
  </si>
  <si>
    <t>ПТ 75.180.14-6</t>
  </si>
  <si>
    <t>ПТ 75.210.14-6</t>
  </si>
  <si>
    <t>ПТ 75.240.14-6</t>
  </si>
  <si>
    <t>ПТ-3-6</t>
  </si>
  <si>
    <t>PT-3-6</t>
  </si>
  <si>
    <t>P-3-5</t>
  </si>
  <si>
    <t>P-5-8/2</t>
  </si>
  <si>
    <t>P-5-8B</t>
  </si>
  <si>
    <t>P-7D-5</t>
  </si>
  <si>
    <t>P-8-8/2</t>
  </si>
  <si>
    <t>P-8D-8</t>
  </si>
  <si>
    <t>P-9-15A</t>
  </si>
  <si>
    <t>P-10-3</t>
  </si>
  <si>
    <t>P-10D-3</t>
  </si>
  <si>
    <t>P-10D-5</t>
  </si>
  <si>
    <t>P-12-12</t>
  </si>
  <si>
    <t>P-12D-12</t>
  </si>
  <si>
    <t>P-13-11B</t>
  </si>
  <si>
    <t>P-13D-11B</t>
  </si>
  <si>
    <t>P-15-8/2</t>
  </si>
  <si>
    <t>P-17-3</t>
  </si>
  <si>
    <t>P-17D-3</t>
  </si>
  <si>
    <t>P-20-3</t>
  </si>
  <si>
    <t>P-20D-3</t>
  </si>
  <si>
    <t>PP-5</t>
  </si>
  <si>
    <t>П 3-5</t>
  </si>
  <si>
    <t>П 5-8/2</t>
  </si>
  <si>
    <t>П 7д-5</t>
  </si>
  <si>
    <t>П 8-8/2</t>
  </si>
  <si>
    <t>П 8д-8</t>
  </si>
  <si>
    <t>П 9-15а</t>
  </si>
  <si>
    <t>П 10-3</t>
  </si>
  <si>
    <t>П 10д-3</t>
  </si>
  <si>
    <t>П 10-5</t>
  </si>
  <si>
    <t>П 10д-5</t>
  </si>
  <si>
    <t>П 12-12</t>
  </si>
  <si>
    <t>П 12д-12</t>
  </si>
  <si>
    <t>П 13-11б</t>
  </si>
  <si>
    <t>П 13д-11б</t>
  </si>
  <si>
    <t>П 15-8/2</t>
  </si>
  <si>
    <t>П 17-3</t>
  </si>
  <si>
    <t>П 17д-3</t>
  </si>
  <si>
    <t>П 20-3</t>
  </si>
  <si>
    <t>П 20д-3</t>
  </si>
  <si>
    <t>ПП-5</t>
  </si>
  <si>
    <t>КСд-4</t>
  </si>
  <si>
    <t>KSD-4</t>
  </si>
  <si>
    <t>КПд-1</t>
  </si>
  <si>
    <t>КПд-2</t>
  </si>
  <si>
    <t>КПд-4</t>
  </si>
  <si>
    <t>ПТ 22.14.2</t>
  </si>
  <si>
    <t>ПТ 22.17.2</t>
  </si>
  <si>
    <t>ПТ 28.14.2</t>
  </si>
  <si>
    <t>ПТ 28.17.2</t>
  </si>
  <si>
    <t>ПТ 34.14.2</t>
  </si>
  <si>
    <t>ПТ 34.14.2.1</t>
  </si>
  <si>
    <t>ПТ 34.17.2</t>
  </si>
  <si>
    <t>ПТ 34.17.2.2</t>
  </si>
  <si>
    <t>ПТ 40.17.2</t>
  </si>
  <si>
    <t>ПТ 46.17.2</t>
  </si>
  <si>
    <t>ПТ 52.14.2,5.2</t>
  </si>
  <si>
    <t>PT-22-14-2</t>
  </si>
  <si>
    <t>PT-22-17-2</t>
  </si>
  <si>
    <t>PT-28-14-2</t>
  </si>
  <si>
    <t>PT-28-17-2</t>
  </si>
  <si>
    <t>PT 34.14.2</t>
  </si>
  <si>
    <t>PT 34.14.2.1</t>
  </si>
  <si>
    <t>PT-34-17-2</t>
  </si>
  <si>
    <t>PT-34-17-2-2</t>
  </si>
  <si>
    <t>PT-40-17-2</t>
  </si>
  <si>
    <t>PT-46-17-2</t>
  </si>
  <si>
    <t>PT-46-17-2-1</t>
  </si>
  <si>
    <t>PT-52-14-2,5-2</t>
  </si>
  <si>
    <t>PT-52-17-2-1</t>
  </si>
  <si>
    <t>ПБ 22.6.2</t>
  </si>
  <si>
    <t>ПБ 22.6.2 П</t>
  </si>
  <si>
    <t>ПБ 28.6.2</t>
  </si>
  <si>
    <t>ПБ 34.6.2</t>
  </si>
  <si>
    <t>ПБ 40.6.2</t>
  </si>
  <si>
    <t>ПБ 46.6.2</t>
  </si>
  <si>
    <t>ПБ 48.6.2,5</t>
  </si>
  <si>
    <t>ПБ 48.17.2,5.1</t>
  </si>
  <si>
    <t>ПБ 52.6.2,5</t>
  </si>
  <si>
    <t>PB-22-6-2</t>
  </si>
  <si>
    <t>PB-22-6-2-P</t>
  </si>
  <si>
    <t>PB-28-6-2</t>
  </si>
  <si>
    <t>PB-34-6-2</t>
  </si>
  <si>
    <t>PB-40-6-2</t>
  </si>
  <si>
    <t>PB-46-6-2</t>
  </si>
  <si>
    <t>PB-48-6-2,5</t>
  </si>
  <si>
    <t>PB-48-17-2,5-1</t>
  </si>
  <si>
    <t>PB-52-6-2,5</t>
  </si>
  <si>
    <t>ПС 21.21.2А</t>
  </si>
  <si>
    <t>ПС 27.21.2A</t>
  </si>
  <si>
    <t>ПС 33.21.2А</t>
  </si>
  <si>
    <t>ПС 39.21.2А</t>
  </si>
  <si>
    <t>ПС 45.21.2А</t>
  </si>
  <si>
    <t>ПС 51.21.2А</t>
  </si>
  <si>
    <t>PS-21-21-2A</t>
  </si>
  <si>
    <t>PS-27-21-2A</t>
  </si>
  <si>
    <t>PS-33-21-2A</t>
  </si>
  <si>
    <t>PS-39-21-2A</t>
  </si>
  <si>
    <t>PS-45-21-2А</t>
  </si>
  <si>
    <t>PS-51-21-2А</t>
  </si>
  <si>
    <t>SK40-7,5/8</t>
  </si>
  <si>
    <t>SK40-7,5/8s</t>
  </si>
  <si>
    <t>SK40-7,5/8z</t>
  </si>
  <si>
    <t>SK55-7,5/10Z</t>
  </si>
  <si>
    <t>OK-2-15</t>
  </si>
  <si>
    <t>F-12-7,5</t>
  </si>
  <si>
    <t xml:space="preserve">    ПП 10-2</t>
  </si>
  <si>
    <t xml:space="preserve">    ПП 30-2</t>
  </si>
  <si>
    <r>
      <rPr>
        <sz val="9"/>
        <rFont val="Arial"/>
        <family val="2"/>
        <charset val="1"/>
      </rPr>
      <t xml:space="preserve">3 ПП 20-2.2 </t>
    </r>
    <r>
      <rPr>
        <sz val="9"/>
        <rFont val="Helve"/>
        <charset val="204"/>
      </rPr>
      <t>(з двома отв.)</t>
    </r>
  </si>
  <si>
    <t>ZK-1-100</t>
  </si>
  <si>
    <t>ZK-2-100</t>
  </si>
  <si>
    <t>ZK-3-100</t>
  </si>
  <si>
    <t>ZK-4-100</t>
  </si>
  <si>
    <t>ZK-5-100</t>
  </si>
  <si>
    <t>ZK-8-100</t>
  </si>
  <si>
    <t>ZK-9-100</t>
  </si>
  <si>
    <t>ЗК 8.100</t>
  </si>
  <si>
    <t>ЗК 1.100</t>
  </si>
  <si>
    <t>ЗК 2.100</t>
  </si>
  <si>
    <t>ЗК 3.100</t>
  </si>
  <si>
    <t>ЗК 4.100</t>
  </si>
  <si>
    <t>ЗК 5.100</t>
  </si>
  <si>
    <t>ЗК 9.100</t>
  </si>
  <si>
    <t>ZK-5-200</t>
  </si>
  <si>
    <t>ЗК 5.200</t>
  </si>
  <si>
    <t>Діаметр d мм</t>
  </si>
  <si>
    <t>ЛАНКИ КРУГЛИХ ТРУБ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</si>
</sst>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 mmmm\ yyyy&quot; р.&quot;;@"/>
  </numFmts>
  <fonts count="65">
    <font>
      <sz val="10"/>
      <name val="Arial Cyr"/>
      <family val="2"/>
    </font>
    <font>
      <sz val="10"/>
      <color indexed="9"/>
      <name val="Arial Cyr"/>
      <family val="2"/>
    </font>
    <font>
      <b/>
      <sz val="10"/>
      <color indexed="8"/>
      <name val="Arial Cyr"/>
      <family val="2"/>
    </font>
    <font>
      <sz val="10"/>
      <color indexed="10"/>
      <name val="Arial Cyr"/>
      <family val="2"/>
    </font>
    <font>
      <b/>
      <sz val="10"/>
      <color indexed="9"/>
      <name val="Arial Cyr"/>
      <family val="2"/>
    </font>
    <font>
      <i/>
      <sz val="10"/>
      <color indexed="23"/>
      <name val="Arial Cyr"/>
      <family val="2"/>
    </font>
    <font>
      <sz val="10"/>
      <color indexed="17"/>
      <name val="Arial Cyr"/>
      <family val="2"/>
    </font>
    <font>
      <sz val="18"/>
      <color indexed="8"/>
      <name val="Arial Cyr"/>
      <family val="2"/>
    </font>
    <font>
      <sz val="12"/>
      <color indexed="8"/>
      <name val="Arial Cyr"/>
      <family val="2"/>
    </font>
    <font>
      <b/>
      <sz val="24"/>
      <color indexed="8"/>
      <name val="Arial Cyr"/>
      <family val="2"/>
    </font>
    <font>
      <u/>
      <sz val="10"/>
      <color indexed="39"/>
      <name val="Arial Cyr"/>
      <family val="2"/>
    </font>
    <font>
      <sz val="10"/>
      <color indexed="19"/>
      <name val="Arial Cyr"/>
      <family val="2"/>
    </font>
    <font>
      <sz val="10"/>
      <color indexed="63"/>
      <name val="Arial Cyr"/>
      <family val="2"/>
    </font>
    <font>
      <sz val="10"/>
      <name val="Arial"/>
      <family val="2"/>
    </font>
    <font>
      <sz val="9"/>
      <name val="Helve"/>
    </font>
    <font>
      <b/>
      <sz val="9"/>
      <name val="Helve"/>
    </font>
    <font>
      <sz val="24"/>
      <name val="Arial"/>
      <family val="2"/>
    </font>
    <font>
      <sz val="8"/>
      <name val="Helve"/>
    </font>
    <font>
      <sz val="8"/>
      <name val="Helve"/>
      <charset val="204"/>
    </font>
    <font>
      <b/>
      <sz val="8"/>
      <name val="Helve"/>
    </font>
    <font>
      <sz val="9"/>
      <name val="Arial"/>
      <family val="2"/>
    </font>
    <font>
      <b/>
      <sz val="9"/>
      <name val="Arial"/>
      <family val="2"/>
    </font>
    <font>
      <sz val="9"/>
      <name val="Arial Cyr"/>
      <family val="2"/>
    </font>
    <font>
      <sz val="10"/>
      <name val="Arial"/>
      <family val="2"/>
      <charset val="1"/>
    </font>
    <font>
      <sz val="24"/>
      <name val="Arial"/>
      <family val="2"/>
      <charset val="1"/>
    </font>
    <font>
      <sz val="9"/>
      <name val="Arial"/>
      <family val="2"/>
      <charset val="1"/>
    </font>
    <font>
      <b/>
      <sz val="9"/>
      <name val="Arial"/>
      <family val="2"/>
      <charset val="1"/>
    </font>
    <font>
      <sz val="8"/>
      <name val="Arial"/>
      <family val="2"/>
      <charset val="1"/>
    </font>
    <font>
      <b/>
      <sz val="10"/>
      <name val="Arial Cyr"/>
      <family val="2"/>
    </font>
    <font>
      <sz val="9"/>
      <name val="Helve"/>
      <charset val="204"/>
    </font>
    <font>
      <sz val="9"/>
      <color indexed="14"/>
      <name val="Helve"/>
      <charset val="204"/>
    </font>
    <font>
      <sz val="7"/>
      <name val="Helve"/>
      <charset val="204"/>
    </font>
    <font>
      <b/>
      <sz val="8"/>
      <name val="Helve"/>
      <charset val="204"/>
    </font>
    <font>
      <b/>
      <sz val="9"/>
      <name val="Helve"/>
      <charset val="204"/>
    </font>
    <font>
      <sz val="9"/>
      <name val="Arial Cyr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u/>
      <sz val="10"/>
      <color indexed="12"/>
      <name val="Arial"/>
      <family val="2"/>
      <charset val="204"/>
    </font>
    <font>
      <u/>
      <sz val="9"/>
      <color indexed="12"/>
      <name val="Arial"/>
      <family val="2"/>
      <charset val="1"/>
    </font>
    <font>
      <sz val="9.5"/>
      <name val="Arial"/>
      <family val="2"/>
    </font>
    <font>
      <sz val="8"/>
      <name val="Arial"/>
      <family val="2"/>
    </font>
    <font>
      <b/>
      <sz val="9.5"/>
      <name val="Arial"/>
      <family val="2"/>
    </font>
    <font>
      <b/>
      <sz val="10"/>
      <name val="Arial"/>
      <family val="2"/>
    </font>
    <font>
      <sz val="28"/>
      <name val="Arial"/>
      <family val="2"/>
    </font>
    <font>
      <sz val="9"/>
      <color indexed="14"/>
      <name val="Helve"/>
    </font>
    <font>
      <b/>
      <sz val="11"/>
      <name val="Arial"/>
      <family val="2"/>
    </font>
    <font>
      <sz val="8"/>
      <name val="helve"/>
      <charset val="1"/>
    </font>
    <font>
      <b/>
      <sz val="8"/>
      <name val="Helve"/>
      <charset val="1"/>
    </font>
    <font>
      <b/>
      <sz val="11"/>
      <name val="Arial Cyr"/>
      <family val="2"/>
    </font>
    <font>
      <b/>
      <sz val="8"/>
      <name val="Arial"/>
      <family val="2"/>
    </font>
    <font>
      <sz val="11"/>
      <name val="Arial Cyr"/>
      <family val="2"/>
    </font>
    <font>
      <sz val="11"/>
      <name val="Arial"/>
      <family val="2"/>
    </font>
    <font>
      <sz val="10"/>
      <name val="Helve"/>
    </font>
    <font>
      <sz val="10"/>
      <name val="Arial Cyr"/>
      <family val="2"/>
    </font>
    <font>
      <sz val="10"/>
      <name val="Arial"/>
      <family val="2"/>
      <charset val="204"/>
    </font>
    <font>
      <sz val="9"/>
      <color rgb="FFFF0000"/>
      <name val="Arial"/>
      <family val="2"/>
    </font>
    <font>
      <b/>
      <sz val="9"/>
      <color rgb="FFFF0000"/>
      <name val="Helve"/>
    </font>
    <font>
      <sz val="8"/>
      <color rgb="FFFF0000"/>
      <name val="Helve"/>
      <charset val="204"/>
    </font>
    <font>
      <b/>
      <sz val="11"/>
      <color rgb="FF5F6368"/>
      <name val="Arial"/>
      <family val="2"/>
      <charset val="204"/>
    </font>
    <font>
      <sz val="11"/>
      <color rgb="FF222222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name val="Arial Cyr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4"/>
      </patternFill>
    </fill>
    <fill>
      <patternFill patternType="solid">
        <fgColor indexed="41"/>
        <bgColor indexed="27"/>
      </patternFill>
    </fill>
    <fill>
      <patternFill patternType="solid">
        <fgColor indexed="47"/>
        <bgColor indexed="41"/>
      </patternFill>
    </fill>
    <fill>
      <patternFill patternType="solid">
        <fgColor indexed="10"/>
        <bgColor indexed="16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40"/>
        <bgColor indexed="49"/>
      </patternFill>
    </fill>
    <fill>
      <patternFill patternType="solid">
        <fgColor indexed="31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27"/>
        <bgColor indexed="9"/>
      </patternFill>
    </fill>
    <fill>
      <patternFill patternType="solid">
        <fgColor indexed="52"/>
        <bgColor indexed="51"/>
      </patternFill>
    </fill>
    <fill>
      <patternFill patternType="solid">
        <fgColor indexed="55"/>
        <bgColor indexed="22"/>
      </patternFill>
    </fill>
    <fill>
      <patternFill patternType="solid">
        <fgColor rgb="FFFFFFFF"/>
        <bgColor indexed="64"/>
      </patternFill>
    </fill>
    <fill>
      <patternFill patternType="solid">
        <fgColor rgb="FF0076C0"/>
        <bgColor indexed="49"/>
      </patternFill>
    </fill>
  </fills>
  <borders count="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20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5" borderId="0" applyNumberFormat="0" applyBorder="0" applyAlignment="0" applyProtection="0"/>
    <xf numFmtId="0" fontId="4" fillId="6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8" borderId="1" applyNumberFormat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0" borderId="0"/>
  </cellStyleXfs>
  <cellXfs count="518">
    <xf numFmtId="0" fontId="0" fillId="0" borderId="0" xfId="0"/>
    <xf numFmtId="0" fontId="14" fillId="0" borderId="0" xfId="0" applyFont="1"/>
    <xf numFmtId="0" fontId="15" fillId="0" borderId="0" xfId="0" applyFont="1"/>
    <xf numFmtId="3" fontId="14" fillId="0" borderId="0" xfId="0" applyNumberFormat="1" applyFont="1"/>
    <xf numFmtId="0" fontId="14" fillId="0" borderId="0" xfId="0" applyFont="1" applyFill="1"/>
    <xf numFmtId="0" fontId="16" fillId="0" borderId="0" xfId="0" applyFont="1"/>
    <xf numFmtId="1" fontId="14" fillId="0" borderId="0" xfId="0" applyNumberFormat="1" applyFont="1" applyBorder="1" applyAlignment="1">
      <alignment horizontal="right" wrapText="1"/>
    </xf>
    <xf numFmtId="1" fontId="14" fillId="0" borderId="0" xfId="0" applyNumberFormat="1" applyFont="1" applyFill="1" applyBorder="1"/>
    <xf numFmtId="1" fontId="14" fillId="0" borderId="0" xfId="0" applyNumberFormat="1" applyFont="1" applyBorder="1"/>
    <xf numFmtId="1" fontId="14" fillId="0" borderId="0" xfId="0" applyNumberFormat="1" applyFont="1" applyFill="1" applyBorder="1" applyAlignment="1">
      <alignment vertical="top"/>
    </xf>
    <xf numFmtId="0" fontId="17" fillId="0" borderId="0" xfId="0" applyFont="1"/>
    <xf numFmtId="0" fontId="17" fillId="0" borderId="0" xfId="0" applyFont="1" applyBorder="1"/>
    <xf numFmtId="0" fontId="17" fillId="0" borderId="0" xfId="0" applyFont="1" applyBorder="1" applyAlignment="1">
      <alignment horizontal="right" wrapText="1"/>
    </xf>
    <xf numFmtId="0" fontId="18" fillId="0" borderId="0" xfId="0" applyFont="1" applyBorder="1" applyAlignment="1">
      <alignment horizontal="right" wrapText="1"/>
    </xf>
    <xf numFmtId="3" fontId="19" fillId="0" borderId="0" xfId="0" applyNumberFormat="1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right" wrapText="1"/>
    </xf>
    <xf numFmtId="0" fontId="17" fillId="0" borderId="0" xfId="0" applyFont="1" applyFill="1" applyBorder="1" applyAlignment="1">
      <alignment horizontal="left" wrapText="1"/>
    </xf>
    <xf numFmtId="0" fontId="20" fillId="0" borderId="0" xfId="0" applyFont="1" applyAlignment="1">
      <alignment vertical="center"/>
    </xf>
    <xf numFmtId="3" fontId="20" fillId="0" borderId="0" xfId="0" applyNumberFormat="1" applyFont="1" applyFill="1" applyBorder="1" applyAlignment="1" applyProtection="1">
      <alignment vertical="center" wrapText="1"/>
      <protection hidden="1"/>
    </xf>
    <xf numFmtId="1" fontId="20" fillId="0" borderId="0" xfId="0" applyNumberFormat="1" applyFont="1" applyBorder="1" applyAlignment="1">
      <alignment horizontal="right" vertical="center"/>
    </xf>
    <xf numFmtId="3" fontId="21" fillId="0" borderId="0" xfId="0" applyNumberFormat="1" applyFont="1" applyFill="1" applyBorder="1" applyAlignment="1" applyProtection="1">
      <alignment horizontal="right" vertical="center"/>
      <protection hidden="1"/>
    </xf>
    <xf numFmtId="1" fontId="20" fillId="0" borderId="0" xfId="0" applyNumberFormat="1" applyFont="1" applyFill="1" applyBorder="1" applyAlignment="1">
      <alignment vertical="center"/>
    </xf>
    <xf numFmtId="1" fontId="20" fillId="0" borderId="0" xfId="0" applyNumberFormat="1" applyFont="1" applyBorder="1" applyAlignment="1">
      <alignment vertical="center"/>
    </xf>
    <xf numFmtId="0" fontId="20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1" fontId="20" fillId="10" borderId="0" xfId="0" applyNumberFormat="1" applyFont="1" applyFill="1" applyBorder="1" applyAlignment="1">
      <alignment horizontal="right" vertical="center" wrapText="1"/>
    </xf>
    <xf numFmtId="1" fontId="20" fillId="0" borderId="0" xfId="0" applyNumberFormat="1" applyFont="1" applyFill="1" applyBorder="1" applyAlignment="1">
      <alignment horizontal="right" vertical="center" wrapText="1"/>
    </xf>
    <xf numFmtId="1" fontId="20" fillId="0" borderId="0" xfId="0" applyNumberFormat="1" applyFont="1" applyBorder="1" applyAlignment="1" applyProtection="1">
      <alignment vertical="center" wrapText="1"/>
      <protection hidden="1"/>
    </xf>
    <xf numFmtId="3" fontId="20" fillId="0" borderId="0" xfId="0" applyNumberFormat="1" applyFont="1" applyFill="1" applyBorder="1" applyAlignment="1" applyProtection="1">
      <alignment horizontal="right" vertical="center"/>
      <protection hidden="1"/>
    </xf>
    <xf numFmtId="1" fontId="20" fillId="0" borderId="0" xfId="0" applyNumberFormat="1" applyFont="1" applyFill="1" applyBorder="1" applyAlignment="1" applyProtection="1">
      <alignment horizontal="right" vertical="center"/>
      <protection hidden="1"/>
    </xf>
    <xf numFmtId="1" fontId="20" fillId="10" borderId="0" xfId="0" applyNumberFormat="1" applyFont="1" applyFill="1" applyBorder="1" applyAlignment="1" applyProtection="1">
      <alignment vertical="center" wrapText="1"/>
      <protection hidden="1"/>
    </xf>
    <xf numFmtId="3" fontId="20" fillId="0" borderId="0" xfId="0" applyNumberFormat="1" applyFont="1" applyFill="1" applyBorder="1" applyAlignment="1">
      <alignment vertical="center" wrapText="1"/>
    </xf>
    <xf numFmtId="1" fontId="20" fillId="0" borderId="0" xfId="0" applyNumberFormat="1" applyFont="1" applyFill="1" applyBorder="1" applyAlignment="1" applyProtection="1">
      <alignment vertical="center"/>
      <protection hidden="1"/>
    </xf>
    <xf numFmtId="3" fontId="15" fillId="0" borderId="0" xfId="0" applyNumberFormat="1" applyFont="1" applyFill="1" applyBorder="1" applyAlignment="1" applyProtection="1">
      <alignment vertical="center"/>
      <protection hidden="1"/>
    </xf>
    <xf numFmtId="1" fontId="14" fillId="0" borderId="0" xfId="0" applyNumberFormat="1" applyFont="1" applyFill="1" applyBorder="1" applyAlignment="1">
      <alignment horizontal="right" vertical="top" wrapText="1"/>
    </xf>
    <xf numFmtId="1" fontId="14" fillId="0" borderId="0" xfId="0" applyNumberFormat="1" applyFont="1" applyBorder="1" applyAlignment="1" applyProtection="1">
      <alignment vertical="top" wrapText="1"/>
      <protection hidden="1"/>
    </xf>
    <xf numFmtId="1" fontId="14" fillId="0" borderId="0" xfId="0" applyNumberFormat="1" applyFont="1" applyFill="1" applyBorder="1" applyAlignment="1" applyProtection="1">
      <alignment vertical="top"/>
      <protection hidden="1"/>
    </xf>
    <xf numFmtId="3" fontId="20" fillId="10" borderId="0" xfId="0" applyNumberFormat="1" applyFont="1" applyFill="1" applyBorder="1" applyAlignment="1">
      <alignment vertical="center" wrapText="1"/>
    </xf>
    <xf numFmtId="3" fontId="20" fillId="10" borderId="0" xfId="0" applyNumberFormat="1" applyFont="1" applyFill="1" applyBorder="1" applyAlignment="1" applyProtection="1">
      <alignment horizontal="right" vertical="center"/>
      <protection hidden="1"/>
    </xf>
    <xf numFmtId="1" fontId="20" fillId="0" borderId="0" xfId="0" applyNumberFormat="1" applyFont="1" applyFill="1" applyBorder="1" applyAlignment="1" applyProtection="1">
      <alignment vertical="center" wrapText="1"/>
      <protection hidden="1"/>
    </xf>
    <xf numFmtId="1" fontId="20" fillId="10" borderId="0" xfId="0" applyNumberFormat="1" applyFont="1" applyFill="1" applyBorder="1" applyAlignment="1">
      <alignment vertical="center"/>
    </xf>
    <xf numFmtId="3" fontId="20" fillId="0" borderId="0" xfId="0" applyNumberFormat="1" applyFont="1" applyFill="1" applyBorder="1" applyAlignment="1">
      <alignment vertical="center"/>
    </xf>
    <xf numFmtId="0" fontId="0" fillId="0" borderId="0" xfId="0" applyFill="1"/>
    <xf numFmtId="3" fontId="14" fillId="0" borderId="0" xfId="0" applyNumberFormat="1" applyFont="1" applyFill="1" applyBorder="1" applyAlignment="1" applyProtection="1">
      <alignment vertical="top"/>
      <protection hidden="1"/>
    </xf>
    <xf numFmtId="0" fontId="23" fillId="0" borderId="0" xfId="0" applyFont="1"/>
    <xf numFmtId="0" fontId="24" fillId="0" borderId="0" xfId="0" applyFont="1"/>
    <xf numFmtId="0" fontId="25" fillId="0" borderId="0" xfId="0" applyFont="1"/>
    <xf numFmtId="3" fontId="25" fillId="0" borderId="0" xfId="0" applyNumberFormat="1" applyFont="1"/>
    <xf numFmtId="0" fontId="25" fillId="0" borderId="0" xfId="0" applyFont="1" applyFill="1"/>
    <xf numFmtId="0" fontId="27" fillId="0" borderId="0" xfId="0" applyFont="1" applyBorder="1"/>
    <xf numFmtId="0" fontId="27" fillId="0" borderId="0" xfId="0" applyFont="1" applyBorder="1" applyAlignment="1">
      <alignment horizontal="right" wrapText="1"/>
    </xf>
    <xf numFmtId="0" fontId="25" fillId="10" borderId="0" xfId="0" applyFont="1" applyFill="1"/>
    <xf numFmtId="3" fontId="26" fillId="10" borderId="0" xfId="0" applyNumberFormat="1" applyFont="1" applyFill="1" applyBorder="1" applyAlignment="1" applyProtection="1">
      <alignment horizontal="right" vertical="center"/>
      <protection hidden="1"/>
    </xf>
    <xf numFmtId="3" fontId="26" fillId="0" borderId="0" xfId="0" applyNumberFormat="1" applyFont="1" applyFill="1" applyBorder="1" applyAlignment="1" applyProtection="1">
      <alignment horizontal="right" vertical="center"/>
      <protection hidden="1"/>
    </xf>
    <xf numFmtId="0" fontId="13" fillId="0" borderId="0" xfId="0" applyFont="1" applyAlignment="1">
      <alignment wrapText="1"/>
    </xf>
    <xf numFmtId="0" fontId="28" fillId="0" borderId="0" xfId="0" applyFont="1" applyAlignment="1"/>
    <xf numFmtId="0" fontId="29" fillId="0" borderId="0" xfId="0" applyFont="1"/>
    <xf numFmtId="0" fontId="29" fillId="0" borderId="0" xfId="0" applyFont="1" applyFill="1" applyAlignment="1">
      <alignment vertical="top"/>
    </xf>
    <xf numFmtId="3" fontId="29" fillId="0" borderId="0" xfId="0" applyNumberFormat="1" applyFont="1"/>
    <xf numFmtId="0" fontId="29" fillId="0" borderId="0" xfId="0" applyFont="1" applyFill="1"/>
    <xf numFmtId="0" fontId="30" fillId="0" borderId="0" xfId="0" applyFont="1" applyFill="1" applyAlignment="1">
      <alignment vertical="top"/>
    </xf>
    <xf numFmtId="0" fontId="18" fillId="0" borderId="0" xfId="0" applyFont="1"/>
    <xf numFmtId="0" fontId="18" fillId="0" borderId="0" xfId="0" applyFont="1" applyBorder="1"/>
    <xf numFmtId="3" fontId="32" fillId="0" borderId="0" xfId="0" applyNumberFormat="1" applyFont="1" applyFill="1" applyBorder="1" applyAlignment="1">
      <alignment horizontal="right" wrapText="1"/>
    </xf>
    <xf numFmtId="0" fontId="18" fillId="0" borderId="0" xfId="0" applyFont="1" applyFill="1" applyBorder="1" applyAlignment="1">
      <alignment horizontal="right"/>
    </xf>
    <xf numFmtId="0" fontId="18" fillId="0" borderId="0" xfId="0" applyFont="1" applyFill="1" applyBorder="1" applyAlignment="1">
      <alignment horizontal="right" wrapText="1"/>
    </xf>
    <xf numFmtId="0" fontId="18" fillId="0" borderId="0" xfId="0" applyFont="1" applyFill="1" applyBorder="1" applyAlignment="1">
      <alignment horizontal="left" wrapText="1"/>
    </xf>
    <xf numFmtId="3" fontId="33" fillId="0" borderId="0" xfId="0" applyNumberFormat="1" applyFont="1" applyFill="1" applyBorder="1" applyAlignment="1" applyProtection="1">
      <alignment vertical="center" wrapText="1"/>
      <protection hidden="1"/>
    </xf>
    <xf numFmtId="1" fontId="29" fillId="0" borderId="0" xfId="0" applyNumberFormat="1" applyFont="1" applyBorder="1" applyAlignment="1">
      <alignment horizontal="right" wrapText="1"/>
    </xf>
    <xf numFmtId="1" fontId="29" fillId="0" borderId="0" xfId="0" applyNumberFormat="1" applyFont="1" applyBorder="1" applyAlignment="1">
      <alignment horizontal="right"/>
    </xf>
    <xf numFmtId="3" fontId="29" fillId="0" borderId="0" xfId="0" applyNumberFormat="1" applyFont="1" applyBorder="1" applyAlignment="1">
      <alignment horizontal="right"/>
    </xf>
    <xf numFmtId="1" fontId="29" fillId="0" borderId="0" xfId="0" applyNumberFormat="1" applyFont="1" applyFill="1" applyBorder="1"/>
    <xf numFmtId="1" fontId="29" fillId="0" borderId="0" xfId="0" applyNumberFormat="1" applyFont="1" applyBorder="1"/>
    <xf numFmtId="1" fontId="29" fillId="0" borderId="0" xfId="0" applyNumberFormat="1" applyFont="1" applyFill="1" applyBorder="1" applyAlignment="1">
      <alignment vertical="top"/>
    </xf>
    <xf numFmtId="0" fontId="25" fillId="0" borderId="0" xfId="0" applyFont="1" applyAlignment="1">
      <alignment vertical="center"/>
    </xf>
    <xf numFmtId="3" fontId="25" fillId="0" borderId="0" xfId="0" applyNumberFormat="1" applyFont="1" applyFill="1" applyBorder="1" applyAlignment="1" applyProtection="1">
      <alignment vertical="center" wrapText="1"/>
      <protection hidden="1"/>
    </xf>
    <xf numFmtId="3" fontId="25" fillId="0" borderId="0" xfId="0" applyNumberFormat="1" applyFont="1" applyFill="1" applyBorder="1" applyAlignment="1" applyProtection="1">
      <alignment horizontal="right" vertical="center"/>
      <protection hidden="1"/>
    </xf>
    <xf numFmtId="1" fontId="25" fillId="0" borderId="0" xfId="0" applyNumberFormat="1" applyFont="1" applyFill="1" applyBorder="1" applyAlignment="1">
      <alignment vertical="center"/>
    </xf>
    <xf numFmtId="1" fontId="25" fillId="0" borderId="0" xfId="0" applyNumberFormat="1" applyFont="1" applyBorder="1" applyAlignment="1">
      <alignment vertical="center"/>
    </xf>
    <xf numFmtId="0" fontId="25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3" fontId="25" fillId="10" borderId="0" xfId="0" applyNumberFormat="1" applyFont="1" applyFill="1" applyBorder="1" applyAlignment="1" applyProtection="1">
      <alignment vertical="center" wrapText="1"/>
      <protection hidden="1"/>
    </xf>
    <xf numFmtId="1" fontId="25" fillId="10" borderId="0" xfId="0" applyNumberFormat="1" applyFont="1" applyFill="1" applyBorder="1" applyAlignment="1">
      <alignment horizontal="right" vertical="center" wrapText="1"/>
    </xf>
    <xf numFmtId="1" fontId="25" fillId="10" borderId="0" xfId="0" applyNumberFormat="1" applyFont="1" applyFill="1" applyBorder="1" applyAlignment="1">
      <alignment horizontal="right" vertical="center"/>
    </xf>
    <xf numFmtId="3" fontId="25" fillId="10" borderId="0" xfId="0" applyNumberFormat="1" applyFont="1" applyFill="1" applyBorder="1" applyAlignment="1" applyProtection="1">
      <alignment horizontal="right" vertical="center"/>
      <protection hidden="1"/>
    </xf>
    <xf numFmtId="1" fontId="25" fillId="10" borderId="0" xfId="0" applyNumberFormat="1" applyFont="1" applyFill="1" applyBorder="1" applyAlignment="1">
      <alignment vertical="center"/>
    </xf>
    <xf numFmtId="0" fontId="25" fillId="10" borderId="0" xfId="19" applyFont="1" applyFill="1" applyAlignment="1">
      <alignment vertical="center"/>
    </xf>
    <xf numFmtId="0" fontId="25" fillId="0" borderId="0" xfId="19" applyFont="1" applyFill="1" applyAlignment="1">
      <alignment vertical="center"/>
    </xf>
    <xf numFmtId="1" fontId="25" fillId="0" borderId="0" xfId="0" applyNumberFormat="1" applyFont="1" applyBorder="1" applyAlignment="1">
      <alignment horizontal="right" wrapText="1"/>
    </xf>
    <xf numFmtId="3" fontId="25" fillId="0" borderId="0" xfId="0" applyNumberFormat="1" applyFont="1" applyFill="1" applyBorder="1" applyAlignment="1">
      <alignment horizontal="right"/>
    </xf>
    <xf numFmtId="1" fontId="25" fillId="0" borderId="0" xfId="0" applyNumberFormat="1" applyFont="1" applyFill="1" applyBorder="1"/>
    <xf numFmtId="0" fontId="25" fillId="0" borderId="0" xfId="19" applyFont="1" applyFill="1"/>
    <xf numFmtId="0" fontId="25" fillId="9" borderId="0" xfId="0" applyFont="1" applyFill="1"/>
    <xf numFmtId="3" fontId="26" fillId="0" borderId="0" xfId="0" applyNumberFormat="1" applyFont="1" applyFill="1" applyBorder="1" applyAlignment="1" applyProtection="1">
      <alignment vertical="center" wrapText="1"/>
      <protection hidden="1"/>
    </xf>
    <xf numFmtId="1" fontId="26" fillId="0" borderId="0" xfId="0" applyNumberFormat="1" applyFont="1" applyFill="1" applyBorder="1" applyAlignment="1" applyProtection="1">
      <alignment horizontal="right" vertical="center" wrapText="1"/>
      <protection hidden="1"/>
    </xf>
    <xf numFmtId="1" fontId="26" fillId="0" borderId="0" xfId="0" applyNumberFormat="1" applyFont="1" applyFill="1" applyBorder="1" applyAlignment="1" applyProtection="1">
      <alignment vertical="top" wrapText="1"/>
      <protection hidden="1"/>
    </xf>
    <xf numFmtId="0" fontId="25" fillId="0" borderId="0" xfId="0" applyFont="1" applyBorder="1"/>
    <xf numFmtId="3" fontId="25" fillId="0" borderId="0" xfId="0" applyNumberFormat="1" applyFont="1" applyFill="1" applyBorder="1"/>
    <xf numFmtId="1" fontId="25" fillId="0" borderId="0" xfId="0" applyNumberFormat="1" applyFont="1" applyFill="1" applyBorder="1" applyAlignment="1">
      <alignment vertical="top"/>
    </xf>
    <xf numFmtId="3" fontId="33" fillId="0" borderId="0" xfId="0" applyNumberFormat="1" applyFont="1" applyFill="1" applyBorder="1" applyAlignment="1" applyProtection="1">
      <alignment vertical="center"/>
      <protection hidden="1"/>
    </xf>
    <xf numFmtId="1" fontId="33" fillId="0" borderId="0" xfId="0" applyNumberFormat="1" applyFont="1" applyFill="1" applyBorder="1" applyAlignment="1" applyProtection="1">
      <alignment horizontal="right" vertical="center" wrapText="1"/>
      <protection hidden="1"/>
    </xf>
    <xf numFmtId="1" fontId="33" fillId="0" borderId="0" xfId="0" applyNumberFormat="1" applyFont="1" applyFill="1" applyBorder="1" applyAlignment="1" applyProtection="1">
      <alignment vertical="center" wrapText="1"/>
      <protection hidden="1"/>
    </xf>
    <xf numFmtId="1" fontId="33" fillId="0" borderId="0" xfId="0" applyNumberFormat="1" applyFont="1" applyFill="1" applyBorder="1" applyAlignment="1" applyProtection="1">
      <alignment vertical="top" wrapText="1"/>
      <protection hidden="1"/>
    </xf>
    <xf numFmtId="3" fontId="25" fillId="0" borderId="0" xfId="0" applyNumberFormat="1" applyFont="1" applyFill="1" applyBorder="1" applyAlignment="1">
      <alignment vertical="center" wrapText="1"/>
    </xf>
    <xf numFmtId="1" fontId="25" fillId="0" borderId="0" xfId="0" applyNumberFormat="1" applyFont="1" applyFill="1" applyBorder="1" applyAlignment="1">
      <alignment horizontal="right" vertical="center" wrapText="1"/>
    </xf>
    <xf numFmtId="1" fontId="25" fillId="0" borderId="0" xfId="0" applyNumberFormat="1" applyFont="1" applyFill="1" applyBorder="1" applyAlignment="1" applyProtection="1">
      <alignment horizontal="right" vertical="center"/>
      <protection hidden="1"/>
    </xf>
    <xf numFmtId="3" fontId="25" fillId="10" borderId="0" xfId="0" applyNumberFormat="1" applyFont="1" applyFill="1" applyBorder="1" applyAlignment="1">
      <alignment vertical="center" wrapText="1"/>
    </xf>
    <xf numFmtId="1" fontId="25" fillId="10" borderId="0" xfId="0" applyNumberFormat="1" applyFont="1" applyFill="1" applyBorder="1" applyAlignment="1" applyProtection="1">
      <alignment vertical="center" wrapText="1"/>
      <protection hidden="1"/>
    </xf>
    <xf numFmtId="1" fontId="25" fillId="10" borderId="0" xfId="0" applyNumberFormat="1" applyFont="1" applyFill="1" applyBorder="1" applyAlignment="1" applyProtection="1">
      <alignment vertical="center"/>
      <protection hidden="1"/>
    </xf>
    <xf numFmtId="1" fontId="25" fillId="0" borderId="0" xfId="0" applyNumberFormat="1" applyFont="1" applyFill="1" applyBorder="1" applyAlignment="1" applyProtection="1">
      <alignment vertical="center"/>
      <protection hidden="1"/>
    </xf>
    <xf numFmtId="1" fontId="29" fillId="0" borderId="0" xfId="0" applyNumberFormat="1" applyFont="1" applyFill="1" applyBorder="1" applyAlignment="1">
      <alignment horizontal="right" vertical="top" wrapText="1"/>
    </xf>
    <xf numFmtId="1" fontId="29" fillId="0" borderId="0" xfId="0" applyNumberFormat="1" applyFont="1" applyBorder="1" applyAlignment="1" applyProtection="1">
      <alignment vertical="top" wrapText="1"/>
      <protection hidden="1"/>
    </xf>
    <xf numFmtId="3" fontId="29" fillId="0" borderId="0" xfId="0" applyNumberFormat="1" applyFont="1" applyFill="1" applyBorder="1" applyAlignment="1" applyProtection="1">
      <alignment vertical="top"/>
      <protection hidden="1"/>
    </xf>
    <xf numFmtId="1" fontId="29" fillId="0" borderId="0" xfId="0" applyNumberFormat="1" applyFont="1" applyFill="1" applyBorder="1" applyAlignment="1" applyProtection="1">
      <alignment vertical="top"/>
      <protection hidden="1"/>
    </xf>
    <xf numFmtId="3" fontId="25" fillId="10" borderId="0" xfId="0" applyNumberFormat="1" applyFont="1" applyFill="1" applyBorder="1" applyAlignment="1">
      <alignment vertical="center"/>
    </xf>
    <xf numFmtId="0" fontId="25" fillId="10" borderId="2" xfId="0" applyNumberFormat="1" applyFont="1" applyFill="1" applyBorder="1" applyAlignment="1">
      <alignment vertical="center"/>
    </xf>
    <xf numFmtId="1" fontId="25" fillId="0" borderId="0" xfId="0" applyNumberFormat="1" applyFont="1" applyFill="1" applyBorder="1" applyAlignment="1" applyProtection="1">
      <alignment vertical="center" wrapText="1"/>
      <protection hidden="1"/>
    </xf>
    <xf numFmtId="3" fontId="29" fillId="0" borderId="0" xfId="0" applyNumberFormat="1" applyFont="1" applyBorder="1" applyAlignment="1" applyProtection="1">
      <alignment vertical="top"/>
      <protection hidden="1"/>
    </xf>
    <xf numFmtId="3" fontId="25" fillId="10" borderId="0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1" fontId="18" fillId="0" borderId="0" xfId="0" applyNumberFormat="1" applyFont="1" applyBorder="1" applyAlignment="1">
      <alignment horizontal="right" wrapText="1"/>
    </xf>
    <xf numFmtId="1" fontId="18" fillId="0" borderId="0" xfId="0" applyNumberFormat="1" applyFont="1" applyFill="1" applyBorder="1" applyAlignment="1">
      <alignment horizontal="right" wrapText="1"/>
    </xf>
    <xf numFmtId="1" fontId="26" fillId="0" borderId="0" xfId="0" applyNumberFormat="1" applyFont="1" applyFill="1" applyBorder="1" applyAlignment="1" applyProtection="1">
      <alignment horizontal="right" vertical="center"/>
      <protection hidden="1"/>
    </xf>
    <xf numFmtId="0" fontId="25" fillId="11" borderId="0" xfId="0" applyFont="1" applyFill="1" applyAlignment="1">
      <alignment vertical="center"/>
    </xf>
    <xf numFmtId="0" fontId="25" fillId="10" borderId="0" xfId="0" applyFont="1" applyFill="1" applyAlignment="1">
      <alignment wrapText="1"/>
    </xf>
    <xf numFmtId="0" fontId="25" fillId="0" borderId="0" xfId="0" applyFont="1" applyAlignment="1">
      <alignment wrapText="1"/>
    </xf>
    <xf numFmtId="0" fontId="25" fillId="0" borderId="0" xfId="0" applyFont="1" applyBorder="1" applyAlignment="1">
      <alignment wrapText="1"/>
    </xf>
    <xf numFmtId="3" fontId="35" fillId="10" borderId="0" xfId="0" applyNumberFormat="1" applyFont="1" applyFill="1" applyBorder="1" applyAlignment="1">
      <alignment vertical="center" wrapText="1"/>
    </xf>
    <xf numFmtId="1" fontId="35" fillId="10" borderId="0" xfId="0" applyNumberFormat="1" applyFont="1" applyFill="1" applyBorder="1" applyAlignment="1">
      <alignment horizontal="right" vertical="center" wrapText="1"/>
    </xf>
    <xf numFmtId="1" fontId="29" fillId="0" borderId="0" xfId="0" applyNumberFormat="1" applyFont="1" applyFill="1" applyBorder="1" applyAlignment="1" applyProtection="1">
      <alignment horizontal="right" vertical="center"/>
      <protection hidden="1"/>
    </xf>
    <xf numFmtId="0" fontId="29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1" fontId="35" fillId="10" borderId="0" xfId="0" applyNumberFormat="1" applyFont="1" applyFill="1" applyBorder="1" applyAlignment="1" applyProtection="1">
      <alignment vertical="center"/>
      <protection hidden="1"/>
    </xf>
    <xf numFmtId="1" fontId="35" fillId="10" borderId="0" xfId="0" applyNumberFormat="1" applyFont="1" applyFill="1" applyBorder="1" applyAlignment="1">
      <alignment vertical="center"/>
    </xf>
    <xf numFmtId="3" fontId="35" fillId="0" borderId="0" xfId="0" applyNumberFormat="1" applyFont="1" applyFill="1" applyBorder="1" applyAlignment="1">
      <alignment vertical="center" wrapText="1"/>
    </xf>
    <xf numFmtId="1" fontId="35" fillId="0" borderId="0" xfId="0" applyNumberFormat="1" applyFont="1" applyFill="1" applyBorder="1" applyAlignment="1">
      <alignment horizontal="right" vertical="center" wrapText="1"/>
    </xf>
    <xf numFmtId="1" fontId="35" fillId="0" borderId="0" xfId="0" applyNumberFormat="1" applyFont="1" applyFill="1" applyBorder="1" applyAlignment="1" applyProtection="1">
      <alignment vertical="center" wrapText="1"/>
      <protection hidden="1"/>
    </xf>
    <xf numFmtId="1" fontId="35" fillId="0" borderId="0" xfId="0" applyNumberFormat="1" applyFont="1" applyFill="1" applyBorder="1" applyAlignment="1" applyProtection="1">
      <alignment vertical="center"/>
      <protection hidden="1"/>
    </xf>
    <xf numFmtId="0" fontId="35" fillId="11" borderId="0" xfId="0" applyFont="1" applyFill="1" applyAlignment="1">
      <alignment vertical="center"/>
    </xf>
    <xf numFmtId="3" fontId="36" fillId="0" borderId="0" xfId="0" applyNumberFormat="1" applyFont="1" applyFill="1" applyBorder="1" applyAlignment="1">
      <alignment vertical="top" wrapText="1"/>
    </xf>
    <xf numFmtId="1" fontId="35" fillId="0" borderId="0" xfId="0" applyNumberFormat="1" applyFont="1" applyFill="1" applyBorder="1" applyAlignment="1">
      <alignment horizontal="right" vertical="top" wrapText="1"/>
    </xf>
    <xf numFmtId="1" fontId="36" fillId="0" borderId="0" xfId="0" applyNumberFormat="1" applyFont="1" applyFill="1" applyBorder="1" applyAlignment="1">
      <alignment horizontal="right" vertical="top" wrapText="1"/>
    </xf>
    <xf numFmtId="1" fontId="35" fillId="0" borderId="0" xfId="0" applyNumberFormat="1" applyFont="1" applyFill="1" applyBorder="1" applyAlignment="1" applyProtection="1">
      <alignment vertical="top" wrapText="1"/>
      <protection hidden="1"/>
    </xf>
    <xf numFmtId="1" fontId="29" fillId="0" borderId="0" xfId="0" applyNumberFormat="1" applyFont="1" applyFill="1" applyBorder="1" applyAlignment="1">
      <alignment horizontal="right" wrapText="1"/>
    </xf>
    <xf numFmtId="1" fontId="35" fillId="0" borderId="0" xfId="0" applyNumberFormat="1" applyFont="1" applyFill="1" applyBorder="1" applyAlignment="1" applyProtection="1">
      <alignment vertical="top"/>
      <protection hidden="1"/>
    </xf>
    <xf numFmtId="3" fontId="33" fillId="0" borderId="0" xfId="0" applyNumberFormat="1" applyFont="1" applyFill="1" applyBorder="1" applyAlignment="1" applyProtection="1">
      <alignment horizontal="right" vertical="top"/>
      <protection hidden="1"/>
    </xf>
    <xf numFmtId="1" fontId="35" fillId="0" borderId="0" xfId="0" applyNumberFormat="1" applyFont="1" applyFill="1" applyBorder="1"/>
    <xf numFmtId="1" fontId="33" fillId="0" borderId="0" xfId="0" applyNumberFormat="1" applyFont="1" applyFill="1" applyBorder="1" applyAlignment="1" applyProtection="1">
      <alignment horizontal="right" vertical="top"/>
      <protection hidden="1"/>
    </xf>
    <xf numFmtId="1" fontId="36" fillId="0" borderId="0" xfId="0" applyNumberFormat="1" applyFont="1" applyFill="1" applyBorder="1"/>
    <xf numFmtId="1" fontId="29" fillId="0" borderId="0" xfId="0" applyNumberFormat="1" applyFont="1" applyFill="1" applyBorder="1" applyAlignment="1" applyProtection="1">
      <alignment horizontal="right" vertical="top"/>
      <protection hidden="1"/>
    </xf>
    <xf numFmtId="1" fontId="35" fillId="0" borderId="0" xfId="0" applyNumberFormat="1" applyFont="1" applyFill="1" applyBorder="1" applyAlignment="1" applyProtection="1">
      <alignment horizontal="right" vertical="top"/>
      <protection hidden="1"/>
    </xf>
    <xf numFmtId="0" fontId="35" fillId="0" borderId="0" xfId="0" applyFont="1" applyFill="1"/>
    <xf numFmtId="0" fontId="18" fillId="0" borderId="0" xfId="0" applyFont="1" applyBorder="1" applyAlignment="1">
      <alignment wrapText="1"/>
    </xf>
    <xf numFmtId="0" fontId="32" fillId="0" borderId="0" xfId="0" applyFont="1" applyBorder="1" applyAlignment="1">
      <alignment horizontal="right" wrapText="1"/>
    </xf>
    <xf numFmtId="0" fontId="18" fillId="0" borderId="0" xfId="0" applyFont="1" applyBorder="1" applyAlignment="1">
      <alignment horizontal="right" vertical="center" wrapText="1"/>
    </xf>
    <xf numFmtId="3" fontId="25" fillId="0" borderId="0" xfId="0" applyNumberFormat="1" applyFont="1" applyFill="1" applyBorder="1" applyAlignment="1" applyProtection="1">
      <alignment horizontal="right" vertical="top"/>
      <protection hidden="1"/>
    </xf>
    <xf numFmtId="0" fontId="29" fillId="0" borderId="0" xfId="0" applyFont="1" applyBorder="1"/>
    <xf numFmtId="3" fontId="29" fillId="0" borderId="0" xfId="0" applyNumberFormat="1" applyFont="1" applyFill="1" applyBorder="1" applyAlignment="1" applyProtection="1">
      <alignment horizontal="right" vertical="top"/>
      <protection hidden="1"/>
    </xf>
    <xf numFmtId="3" fontId="29" fillId="0" borderId="0" xfId="0" applyNumberFormat="1" applyFont="1" applyFill="1" applyBorder="1"/>
    <xf numFmtId="0" fontId="29" fillId="0" borderId="0" xfId="0" applyFont="1" applyFill="1" applyBorder="1"/>
    <xf numFmtId="0" fontId="25" fillId="10" borderId="0" xfId="0" applyFont="1" applyFill="1" applyAlignment="1">
      <alignment vertical="center"/>
    </xf>
    <xf numFmtId="0" fontId="25" fillId="0" borderId="0" xfId="0" applyFont="1" applyFill="1" applyAlignment="1">
      <alignment horizontal="right" vertical="center"/>
    </xf>
    <xf numFmtId="0" fontId="25" fillId="12" borderId="0" xfId="0" applyFont="1" applyFill="1" applyAlignment="1">
      <alignment vertical="center"/>
    </xf>
    <xf numFmtId="1" fontId="29" fillId="12" borderId="0" xfId="0" applyNumberFormat="1" applyFont="1" applyFill="1" applyBorder="1" applyAlignment="1">
      <alignment vertical="top"/>
    </xf>
    <xf numFmtId="3" fontId="35" fillId="0" borderId="0" xfId="0" applyNumberFormat="1" applyFont="1" applyFill="1" applyBorder="1" applyAlignment="1">
      <alignment vertical="top" wrapText="1"/>
    </xf>
    <xf numFmtId="1" fontId="35" fillId="0" borderId="0" xfId="0" applyNumberFormat="1" applyFont="1" applyBorder="1" applyAlignment="1" applyProtection="1">
      <alignment vertical="top" wrapText="1"/>
      <protection hidden="1"/>
    </xf>
    <xf numFmtId="0" fontId="29" fillId="0" borderId="0" xfId="0" applyFont="1" applyAlignment="1">
      <alignment horizontal="right"/>
    </xf>
    <xf numFmtId="0" fontId="29" fillId="0" borderId="0" xfId="0" applyFont="1" applyAlignment="1">
      <alignment wrapText="1"/>
    </xf>
    <xf numFmtId="0" fontId="25" fillId="0" borderId="0" xfId="0" applyFont="1" applyFill="1" applyBorder="1" applyAlignment="1">
      <alignment vertical="center"/>
    </xf>
    <xf numFmtId="0" fontId="38" fillId="0" borderId="0" xfId="18" applyNumberFormat="1" applyFont="1" applyFill="1" applyBorder="1" applyAlignment="1" applyProtection="1">
      <alignment horizontal="right" vertical="center"/>
    </xf>
    <xf numFmtId="0" fontId="25" fillId="10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vertical="center"/>
    </xf>
    <xf numFmtId="1" fontId="26" fillId="0" borderId="0" xfId="0" applyNumberFormat="1" applyFont="1" applyFill="1" applyBorder="1" applyAlignment="1">
      <alignment horizontal="right" vertical="center" wrapText="1"/>
    </xf>
    <xf numFmtId="1" fontId="26" fillId="0" borderId="0" xfId="0" applyNumberFormat="1" applyFont="1" applyFill="1" applyBorder="1" applyAlignment="1">
      <alignment vertical="center"/>
    </xf>
    <xf numFmtId="3" fontId="29" fillId="0" borderId="0" xfId="0" applyNumberFormat="1" applyFont="1" applyAlignment="1">
      <alignment vertical="center"/>
    </xf>
    <xf numFmtId="0" fontId="0" fillId="0" borderId="0" xfId="0" applyFont="1" applyAlignment="1">
      <alignment wrapText="1"/>
    </xf>
    <xf numFmtId="0" fontId="20" fillId="0" borderId="0" xfId="0" applyFont="1" applyAlignment="1">
      <alignment horizontal="right"/>
    </xf>
    <xf numFmtId="0" fontId="20" fillId="0" borderId="0" xfId="0" applyFont="1"/>
    <xf numFmtId="3" fontId="20" fillId="0" borderId="0" xfId="0" applyNumberFormat="1" applyFont="1" applyAlignment="1">
      <alignment wrapText="1"/>
    </xf>
    <xf numFmtId="0" fontId="39" fillId="14" borderId="0" xfId="0" applyFont="1" applyFill="1" applyAlignment="1">
      <alignment vertical="center"/>
    </xf>
    <xf numFmtId="0" fontId="39" fillId="14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horizontal="left" vertical="top"/>
    </xf>
    <xf numFmtId="0" fontId="20" fillId="0" borderId="0" xfId="0" applyFont="1" applyFill="1" applyAlignment="1">
      <alignment vertical="top"/>
    </xf>
    <xf numFmtId="0" fontId="20" fillId="0" borderId="0" xfId="0" applyFont="1" applyFill="1" applyAlignment="1">
      <alignment horizontal="right" vertical="top"/>
    </xf>
    <xf numFmtId="3" fontId="20" fillId="0" borderId="0" xfId="0" applyNumberFormat="1" applyFont="1" applyFill="1" applyAlignment="1">
      <alignment vertical="top" wrapText="1"/>
    </xf>
    <xf numFmtId="0" fontId="14" fillId="0" borderId="0" xfId="0" applyFont="1" applyAlignment="1">
      <alignment vertical="top"/>
    </xf>
    <xf numFmtId="0" fontId="39" fillId="14" borderId="0" xfId="0" applyFont="1" applyFill="1" applyAlignment="1">
      <alignment vertical="top"/>
    </xf>
    <xf numFmtId="0" fontId="39" fillId="14" borderId="0" xfId="0" applyFont="1" applyFill="1" applyAlignment="1">
      <alignment horizontal="left" vertical="top" wrapText="1"/>
    </xf>
    <xf numFmtId="0" fontId="40" fillId="0" borderId="0" xfId="0" applyFont="1" applyAlignment="1">
      <alignment horizontal="right"/>
    </xf>
    <xf numFmtId="0" fontId="40" fillId="0" borderId="0" xfId="0" applyFont="1" applyBorder="1" applyAlignment="1"/>
    <xf numFmtId="0" fontId="40" fillId="0" borderId="0" xfId="0" applyFont="1" applyBorder="1" applyAlignment="1">
      <alignment horizontal="right" wrapText="1"/>
    </xf>
    <xf numFmtId="3" fontId="40" fillId="0" borderId="0" xfId="0" applyNumberFormat="1" applyFont="1" applyFill="1" applyBorder="1" applyAlignment="1">
      <alignment horizontal="right" wrapText="1"/>
    </xf>
    <xf numFmtId="0" fontId="17" fillId="0" borderId="0" xfId="0" applyFont="1" applyAlignment="1"/>
    <xf numFmtId="3" fontId="40" fillId="14" borderId="0" xfId="0" applyNumberFormat="1" applyFont="1" applyFill="1" applyBorder="1" applyAlignment="1">
      <alignment horizontal="right" vertical="center" wrapText="1"/>
    </xf>
    <xf numFmtId="3" fontId="40" fillId="14" borderId="0" xfId="0" applyNumberFormat="1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 applyProtection="1">
      <alignment vertical="center"/>
      <protection hidden="1"/>
    </xf>
    <xf numFmtId="1" fontId="21" fillId="0" borderId="0" xfId="0" applyNumberFormat="1" applyFont="1" applyFill="1" applyBorder="1" applyAlignment="1" applyProtection="1">
      <alignment horizontal="right" vertical="center" wrapText="1"/>
      <protection hidden="1"/>
    </xf>
    <xf numFmtId="1" fontId="21" fillId="0" borderId="0" xfId="0" applyNumberFormat="1" applyFont="1" applyFill="1" applyBorder="1" applyAlignment="1" applyProtection="1">
      <alignment vertical="center" wrapText="1"/>
      <protection hidden="1"/>
    </xf>
    <xf numFmtId="3" fontId="20" fillId="0" borderId="0" xfId="0" applyNumberFormat="1" applyFont="1" applyAlignment="1">
      <alignment horizontal="left" vertical="center" wrapText="1"/>
    </xf>
    <xf numFmtId="0" fontId="14" fillId="0" borderId="0" xfId="0" applyFont="1" applyAlignment="1">
      <alignment vertical="center"/>
    </xf>
    <xf numFmtId="0" fontId="20" fillId="14" borderId="0" xfId="0" applyFont="1" applyFill="1" applyAlignment="1">
      <alignment horizontal="left" vertical="center"/>
    </xf>
    <xf numFmtId="0" fontId="20" fillId="14" borderId="0" xfId="0" applyFont="1" applyFill="1" applyAlignment="1">
      <alignment horizontal="left" vertical="center" wrapText="1"/>
    </xf>
    <xf numFmtId="0" fontId="20" fillId="0" borderId="0" xfId="0" applyFont="1" applyAlignment="1">
      <alignment horizontal="right" vertical="center"/>
    </xf>
    <xf numFmtId="3" fontId="20" fillId="10" borderId="0" xfId="0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0" applyNumberFormat="1" applyFont="1" applyFill="1" applyBorder="1" applyAlignment="1" applyProtection="1">
      <alignment horizontal="right" vertical="center" wrapText="1"/>
      <protection hidden="1"/>
    </xf>
    <xf numFmtId="3" fontId="20" fillId="14" borderId="0" xfId="0" applyNumberFormat="1" applyFont="1" applyFill="1" applyBorder="1" applyAlignment="1" applyProtection="1">
      <alignment horizontal="left" vertical="center" wrapText="1"/>
      <protection hidden="1"/>
    </xf>
    <xf numFmtId="1" fontId="20" fillId="14" borderId="0" xfId="0" applyNumberFormat="1" applyFont="1" applyFill="1" applyBorder="1" applyAlignment="1" applyProtection="1">
      <alignment vertical="center" wrapText="1"/>
      <protection hidden="1"/>
    </xf>
    <xf numFmtId="1" fontId="20" fillId="14" borderId="0" xfId="0" applyNumberFormat="1" applyFont="1" applyFill="1" applyBorder="1" applyAlignment="1" applyProtection="1">
      <alignment horizontal="left" vertical="center" wrapText="1"/>
      <protection hidden="1"/>
    </xf>
    <xf numFmtId="3" fontId="20" fillId="0" borderId="0" xfId="0" applyNumberFormat="1" applyFont="1" applyFill="1" applyAlignment="1">
      <alignment horizontal="left" vertical="center" wrapText="1"/>
    </xf>
    <xf numFmtId="3" fontId="20" fillId="0" borderId="0" xfId="0" applyNumberFormat="1" applyFont="1" applyAlignment="1">
      <alignment vertical="center" wrapText="1"/>
    </xf>
    <xf numFmtId="3" fontId="20" fillId="0" borderId="0" xfId="0" applyNumberFormat="1" applyFont="1" applyFill="1" applyAlignment="1">
      <alignment vertical="center" wrapText="1"/>
    </xf>
    <xf numFmtId="0" fontId="20" fillId="14" borderId="0" xfId="0" applyFont="1" applyFill="1" applyAlignment="1">
      <alignment vertical="center"/>
    </xf>
    <xf numFmtId="3" fontId="21" fillId="0" borderId="0" xfId="0" applyNumberFormat="1" applyFont="1" applyFill="1" applyBorder="1" applyAlignment="1" applyProtection="1">
      <alignment vertical="center" wrapText="1"/>
      <protection hidden="1"/>
    </xf>
    <xf numFmtId="3" fontId="40" fillId="0" borderId="0" xfId="0" applyNumberFormat="1" applyFont="1" applyFill="1" applyBorder="1" applyAlignment="1">
      <alignment horizontal="left" wrapText="1"/>
    </xf>
    <xf numFmtId="3" fontId="40" fillId="0" borderId="0" xfId="0" applyNumberFormat="1" applyFont="1" applyAlignment="1">
      <alignment horizontal="right" wrapText="1"/>
    </xf>
    <xf numFmtId="0" fontId="40" fillId="14" borderId="0" xfId="0" applyFont="1" applyFill="1" applyAlignment="1"/>
    <xf numFmtId="0" fontId="40" fillId="14" borderId="0" xfId="0" applyFont="1" applyFill="1" applyAlignment="1">
      <alignment horizontal="left" wrapText="1"/>
    </xf>
    <xf numFmtId="3" fontId="20" fillId="13" borderId="0" xfId="0" applyNumberFormat="1" applyFont="1" applyFill="1" applyBorder="1" applyAlignment="1" applyProtection="1">
      <alignment horizontal="left" vertical="center" wrapText="1"/>
      <protection hidden="1"/>
    </xf>
    <xf numFmtId="0" fontId="20" fillId="0" borderId="0" xfId="0" applyFont="1" applyFill="1" applyAlignment="1">
      <alignment horizontal="right" vertical="center"/>
    </xf>
    <xf numFmtId="1" fontId="20" fillId="10" borderId="0" xfId="0" applyNumberFormat="1" applyFont="1" applyFill="1" applyBorder="1" applyAlignment="1" applyProtection="1">
      <alignment horizontal="right" vertical="center" wrapText="1"/>
      <protection hidden="1"/>
    </xf>
    <xf numFmtId="0" fontId="20" fillId="10" borderId="0" xfId="0" applyFont="1" applyFill="1" applyAlignment="1">
      <alignment vertical="center"/>
    </xf>
    <xf numFmtId="3" fontId="20" fillId="10" borderId="0" xfId="0" applyNumberFormat="1" applyFont="1" applyFill="1" applyBorder="1" applyAlignment="1" applyProtection="1">
      <alignment horizontal="left" vertical="center" wrapText="1"/>
      <protection hidden="1"/>
    </xf>
    <xf numFmtId="1" fontId="20" fillId="0" borderId="0" xfId="0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0" applyNumberFormat="1" applyFont="1" applyFill="1" applyBorder="1" applyAlignment="1">
      <alignment vertical="center" wrapText="1"/>
    </xf>
    <xf numFmtId="0" fontId="40" fillId="0" borderId="0" xfId="0" applyFont="1" applyFill="1" applyAlignment="1">
      <alignment horizontal="right" vertical="center"/>
    </xf>
    <xf numFmtId="0" fontId="40" fillId="0" borderId="0" xfId="0" applyFont="1" applyFill="1" applyAlignment="1">
      <alignment vertical="center"/>
    </xf>
    <xf numFmtId="0" fontId="20" fillId="0" borderId="0" xfId="0" applyFont="1" applyBorder="1" applyAlignment="1">
      <alignment vertical="center" wrapText="1"/>
    </xf>
    <xf numFmtId="0" fontId="17" fillId="0" borderId="0" xfId="0" applyFont="1" applyAlignment="1">
      <alignment horizontal="right"/>
    </xf>
    <xf numFmtId="1" fontId="41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39" fillId="0" borderId="0" xfId="0" applyFont="1" applyBorder="1" applyAlignment="1">
      <alignment vertical="center" wrapText="1"/>
    </xf>
    <xf numFmtId="3" fontId="41" fillId="0" borderId="0" xfId="0" applyNumberFormat="1" applyFont="1" applyFill="1" applyBorder="1" applyAlignment="1" applyProtection="1">
      <alignment vertical="center" wrapText="1"/>
      <protection hidden="1"/>
    </xf>
    <xf numFmtId="1" fontId="41" fillId="14" borderId="0" xfId="0" applyNumberFormat="1" applyFont="1" applyFill="1" applyBorder="1" applyAlignment="1" applyProtection="1">
      <alignment vertical="center" wrapText="1"/>
      <protection hidden="1"/>
    </xf>
    <xf numFmtId="1" fontId="41" fillId="14" borderId="0" xfId="0" applyNumberFormat="1" applyFont="1" applyFill="1" applyBorder="1" applyAlignment="1" applyProtection="1">
      <alignment horizontal="left" vertical="center" wrapText="1"/>
      <protection hidden="1"/>
    </xf>
    <xf numFmtId="3" fontId="20" fillId="0" borderId="0" xfId="0" applyNumberFormat="1" applyFont="1" applyBorder="1" applyAlignment="1" applyProtection="1">
      <alignment vertical="center" wrapText="1"/>
      <protection hidden="1"/>
    </xf>
    <xf numFmtId="1" fontId="21" fillId="0" borderId="0" xfId="0" applyNumberFormat="1" applyFont="1" applyFill="1" applyBorder="1" applyAlignment="1">
      <alignment horizontal="right" vertical="center" wrapText="1"/>
    </xf>
    <xf numFmtId="0" fontId="20" fillId="0" borderId="0" xfId="0" applyFont="1" applyBorder="1" applyAlignment="1">
      <alignment vertical="center"/>
    </xf>
    <xf numFmtId="3" fontId="20" fillId="0" borderId="0" xfId="0" applyNumberFormat="1" applyFont="1" applyBorder="1" applyAlignment="1">
      <alignment vertical="center" wrapText="1"/>
    </xf>
    <xf numFmtId="1" fontId="20" fillId="14" borderId="0" xfId="0" applyNumberFormat="1" applyFont="1" applyFill="1" applyBorder="1" applyAlignment="1">
      <alignment vertical="center"/>
    </xf>
    <xf numFmtId="1" fontId="20" fillId="14" borderId="0" xfId="0" applyNumberFormat="1" applyFont="1" applyFill="1" applyBorder="1" applyAlignment="1">
      <alignment horizontal="left" vertical="center" wrapText="1"/>
    </xf>
    <xf numFmtId="3" fontId="20" fillId="0" borderId="0" xfId="0" applyNumberFormat="1" applyFont="1" applyFill="1" applyBorder="1" applyAlignment="1">
      <alignment horizontal="right" vertical="center" wrapText="1"/>
    </xf>
    <xf numFmtId="0" fontId="20" fillId="10" borderId="0" xfId="0" applyFont="1" applyFill="1" applyBorder="1" applyAlignment="1">
      <alignment vertical="center"/>
    </xf>
    <xf numFmtId="3" fontId="20" fillId="14" borderId="0" xfId="0" applyNumberFormat="1" applyFont="1" applyFill="1" applyBorder="1" applyAlignment="1">
      <alignment horizontal="left" vertical="center" wrapText="1"/>
    </xf>
    <xf numFmtId="1" fontId="20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1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0" fillId="14" borderId="0" xfId="0" applyFill="1"/>
    <xf numFmtId="1" fontId="21" fillId="14" borderId="0" xfId="0" applyNumberFormat="1" applyFont="1" applyFill="1" applyBorder="1" applyAlignment="1" applyProtection="1">
      <alignment horizontal="left" vertical="center" wrapText="1"/>
      <protection hidden="1"/>
    </xf>
    <xf numFmtId="1" fontId="20" fillId="0" borderId="0" xfId="0" applyNumberFormat="1" applyFont="1" applyBorder="1" applyAlignment="1" applyProtection="1">
      <alignment horizontal="center" vertical="center" wrapText="1"/>
      <protection hidden="1"/>
    </xf>
    <xf numFmtId="164" fontId="20" fillId="0" borderId="0" xfId="0" applyNumberFormat="1" applyFont="1" applyBorder="1" applyAlignment="1">
      <alignment horizontal="left" vertical="center"/>
    </xf>
    <xf numFmtId="0" fontId="20" fillId="0" borderId="0" xfId="0" applyFont="1" applyBorder="1" applyAlignment="1">
      <alignment horizontal="right" vertical="center"/>
    </xf>
    <xf numFmtId="0" fontId="20" fillId="14" borderId="0" xfId="0" applyFont="1" applyFill="1" applyBorder="1" applyAlignment="1">
      <alignment vertical="center"/>
    </xf>
    <xf numFmtId="0" fontId="20" fillId="14" borderId="0" xfId="0" applyFont="1" applyFill="1" applyBorder="1" applyAlignment="1">
      <alignment horizontal="left" vertical="center" wrapText="1"/>
    </xf>
    <xf numFmtId="0" fontId="40" fillId="0" borderId="0" xfId="0" applyFont="1" applyAlignment="1">
      <alignment horizontal="right" wrapText="1"/>
    </xf>
    <xf numFmtId="0" fontId="21" fillId="0" borderId="0" xfId="0" applyFont="1"/>
    <xf numFmtId="0" fontId="20" fillId="10" borderId="0" xfId="0" applyFont="1" applyFill="1"/>
    <xf numFmtId="3" fontId="20" fillId="10" borderId="0" xfId="0" applyNumberFormat="1" applyFont="1" applyFill="1" applyAlignment="1">
      <alignment wrapText="1"/>
    </xf>
    <xf numFmtId="0" fontId="20" fillId="10" borderId="0" xfId="0" applyFont="1" applyFill="1" applyAlignment="1">
      <alignment vertical="center" wrapText="1"/>
    </xf>
    <xf numFmtId="0" fontId="16" fillId="0" borderId="0" xfId="0" applyFont="1" applyAlignment="1"/>
    <xf numFmtId="0" fontId="21" fillId="0" borderId="0" xfId="0" applyFont="1" applyFill="1"/>
    <xf numFmtId="0" fontId="20" fillId="10" borderId="0" xfId="0" applyFont="1" applyFill="1" applyAlignment="1">
      <alignment wrapText="1"/>
    </xf>
    <xf numFmtId="0" fontId="20" fillId="0" borderId="0" xfId="0" applyFont="1" applyAlignment="1">
      <alignment wrapText="1"/>
    </xf>
    <xf numFmtId="4" fontId="42" fillId="0" borderId="0" xfId="0" applyNumberFormat="1" applyFont="1"/>
    <xf numFmtId="0" fontId="14" fillId="0" borderId="0" xfId="0" applyFont="1" applyFill="1" applyAlignment="1">
      <alignment vertical="top"/>
    </xf>
    <xf numFmtId="0" fontId="43" fillId="0" borderId="0" xfId="0" applyFont="1"/>
    <xf numFmtId="0" fontId="44" fillId="0" borderId="0" xfId="0" applyFont="1" applyFill="1" applyAlignment="1">
      <alignment vertical="top"/>
    </xf>
    <xf numFmtId="3" fontId="45" fillId="0" borderId="0" xfId="0" applyNumberFormat="1" applyFont="1" applyFill="1" applyBorder="1" applyAlignment="1" applyProtection="1">
      <alignment horizontal="left" vertical="center"/>
      <protection hidden="1"/>
    </xf>
    <xf numFmtId="4" fontId="42" fillId="0" borderId="0" xfId="0" applyNumberFormat="1" applyFont="1" applyBorder="1" applyAlignment="1">
      <alignment horizontal="right"/>
    </xf>
    <xf numFmtId="0" fontId="13" fillId="0" borderId="0" xfId="0" applyFont="1" applyFill="1" applyBorder="1" applyAlignment="1">
      <alignment horizontal="center" wrapText="1"/>
    </xf>
    <xf numFmtId="0" fontId="13" fillId="0" borderId="0" xfId="0" applyFont="1" applyBorder="1"/>
    <xf numFmtId="0" fontId="46" fillId="0" borderId="0" xfId="0" applyFont="1" applyBorder="1" applyAlignment="1">
      <alignment horizontal="right" wrapText="1"/>
    </xf>
    <xf numFmtId="3" fontId="47" fillId="0" borderId="0" xfId="0" applyNumberFormat="1" applyFont="1" applyFill="1" applyBorder="1" applyAlignment="1">
      <alignment horizontal="right" wrapText="1"/>
    </xf>
    <xf numFmtId="0" fontId="13" fillId="0" borderId="0" xfId="0" applyFont="1" applyFill="1"/>
    <xf numFmtId="3" fontId="13" fillId="10" borderId="0" xfId="0" applyNumberFormat="1" applyFont="1" applyFill="1" applyBorder="1" applyAlignment="1" applyProtection="1">
      <alignment horizontal="left" vertical="center"/>
      <protection hidden="1"/>
    </xf>
    <xf numFmtId="1" fontId="13" fillId="10" borderId="0" xfId="0" applyNumberFormat="1" applyFont="1" applyFill="1" applyBorder="1" applyAlignment="1">
      <alignment horizontal="right" wrapText="1"/>
    </xf>
    <xf numFmtId="4" fontId="42" fillId="10" borderId="0" xfId="0" applyNumberFormat="1" applyFont="1" applyFill="1"/>
    <xf numFmtId="3" fontId="13" fillId="13" borderId="0" xfId="0" applyNumberFormat="1" applyFont="1" applyFill="1" applyBorder="1" applyAlignment="1" applyProtection="1">
      <alignment horizontal="left" vertical="center"/>
      <protection hidden="1"/>
    </xf>
    <xf numFmtId="1" fontId="13" fillId="13" borderId="0" xfId="0" applyNumberFormat="1" applyFont="1" applyFill="1" applyBorder="1" applyAlignment="1">
      <alignment horizontal="right" wrapText="1"/>
    </xf>
    <xf numFmtId="4" fontId="42" fillId="13" borderId="0" xfId="0" applyNumberFormat="1" applyFont="1" applyFill="1"/>
    <xf numFmtId="0" fontId="13" fillId="0" borderId="0" xfId="0" applyFont="1" applyAlignment="1">
      <alignment vertical="center"/>
    </xf>
    <xf numFmtId="3" fontId="13" fillId="10" borderId="0" xfId="0" applyNumberFormat="1" applyFont="1" applyFill="1" applyBorder="1" applyAlignment="1" applyProtection="1">
      <alignment vertical="center" wrapText="1"/>
      <protection hidden="1"/>
    </xf>
    <xf numFmtId="1" fontId="13" fillId="10" borderId="0" xfId="0" applyNumberFormat="1" applyFont="1" applyFill="1" applyBorder="1" applyAlignment="1">
      <alignment horizontal="right" vertical="center" wrapText="1"/>
    </xf>
    <xf numFmtId="4" fontId="42" fillId="10" borderId="0" xfId="0" applyNumberFormat="1" applyFont="1" applyFill="1" applyBorder="1" applyAlignment="1" applyProtection="1">
      <alignment horizontal="right" vertical="center"/>
      <protection hidden="1"/>
    </xf>
    <xf numFmtId="3" fontId="13" fillId="13" borderId="0" xfId="0" applyNumberFormat="1" applyFont="1" applyFill="1" applyBorder="1" applyAlignment="1" applyProtection="1">
      <alignment vertical="center" wrapText="1"/>
      <protection hidden="1"/>
    </xf>
    <xf numFmtId="1" fontId="13" fillId="13" borderId="0" xfId="0" applyNumberFormat="1" applyFont="1" applyFill="1" applyBorder="1" applyAlignment="1">
      <alignment horizontal="right" vertical="center" wrapText="1"/>
    </xf>
    <xf numFmtId="0" fontId="13" fillId="0" borderId="0" xfId="19" applyFont="1"/>
    <xf numFmtId="0" fontId="13" fillId="0" borderId="0" xfId="0" applyFont="1"/>
    <xf numFmtId="0" fontId="13" fillId="10" borderId="0" xfId="0" applyFont="1" applyFill="1" applyBorder="1"/>
    <xf numFmtId="1" fontId="13" fillId="10" borderId="0" xfId="0" applyNumberFormat="1" applyFont="1" applyFill="1" applyBorder="1"/>
    <xf numFmtId="1" fontId="13" fillId="10" borderId="0" xfId="0" applyNumberFormat="1" applyFont="1" applyFill="1" applyBorder="1" applyAlignment="1">
      <alignment horizontal="right"/>
    </xf>
    <xf numFmtId="1" fontId="20" fillId="0" borderId="0" xfId="0" applyNumberFormat="1" applyFont="1" applyFill="1" applyBorder="1"/>
    <xf numFmtId="0" fontId="13" fillId="13" borderId="0" xfId="0" applyFont="1" applyFill="1" applyBorder="1"/>
    <xf numFmtId="1" fontId="13" fillId="13" borderId="0" xfId="0" applyNumberFormat="1" applyFont="1" applyFill="1" applyBorder="1"/>
    <xf numFmtId="1" fontId="13" fillId="13" borderId="0" xfId="0" applyNumberFormat="1" applyFont="1" applyFill="1" applyBorder="1" applyAlignment="1">
      <alignment horizontal="right"/>
    </xf>
    <xf numFmtId="1" fontId="20" fillId="0" borderId="0" xfId="0" applyNumberFormat="1" applyFont="1" applyFill="1" applyBorder="1" applyAlignment="1">
      <alignment vertical="top"/>
    </xf>
    <xf numFmtId="0" fontId="20" fillId="0" borderId="0" xfId="0" applyFont="1" applyBorder="1"/>
    <xf numFmtId="1" fontId="20" fillId="0" borderId="0" xfId="0" applyNumberFormat="1" applyFont="1" applyBorder="1"/>
    <xf numFmtId="4" fontId="42" fillId="0" borderId="0" xfId="0" applyNumberFormat="1" applyFont="1" applyFill="1" applyBorder="1"/>
    <xf numFmtId="0" fontId="48" fillId="0" borderId="0" xfId="0" applyFont="1" applyAlignment="1"/>
    <xf numFmtId="4" fontId="42" fillId="0" borderId="0" xfId="0" applyNumberFormat="1" applyFont="1" applyBorder="1" applyAlignment="1" applyProtection="1">
      <alignment vertical="top"/>
      <protection hidden="1"/>
    </xf>
    <xf numFmtId="0" fontId="13" fillId="13" borderId="0" xfId="0" applyFont="1" applyFill="1" applyAlignment="1">
      <alignment wrapText="1"/>
    </xf>
    <xf numFmtId="1" fontId="13" fillId="13" borderId="0" xfId="0" applyNumberFormat="1" applyFont="1" applyFill="1" applyBorder="1" applyAlignment="1">
      <alignment horizontal="right" vertical="top" wrapText="1"/>
    </xf>
    <xf numFmtId="4" fontId="42" fillId="13" borderId="0" xfId="0" applyNumberFormat="1" applyFont="1" applyFill="1" applyBorder="1" applyAlignment="1" applyProtection="1">
      <alignment horizontal="right" vertical="center"/>
      <protection hidden="1"/>
    </xf>
    <xf numFmtId="1" fontId="15" fillId="0" borderId="0" xfId="0" applyNumberFormat="1" applyFont="1" applyFill="1" applyBorder="1" applyAlignment="1" applyProtection="1">
      <alignment vertical="top" wrapText="1"/>
      <protection hidden="1"/>
    </xf>
    <xf numFmtId="0" fontId="45" fillId="0" borderId="0" xfId="0" applyFont="1" applyAlignment="1">
      <alignment wrapText="1"/>
    </xf>
    <xf numFmtId="1" fontId="15" fillId="0" borderId="0" xfId="0" applyNumberFormat="1" applyFont="1" applyFill="1" applyBorder="1" applyAlignment="1" applyProtection="1">
      <alignment horizontal="right" vertical="center" wrapText="1"/>
      <protection hidden="1"/>
    </xf>
    <xf numFmtId="4" fontId="42" fillId="0" borderId="0" xfId="0" applyNumberFormat="1" applyFont="1" applyFill="1" applyBorder="1" applyAlignment="1" applyProtection="1">
      <alignment vertical="center" wrapText="1"/>
      <protection hidden="1"/>
    </xf>
    <xf numFmtId="3" fontId="49" fillId="0" borderId="0" xfId="0" applyNumberFormat="1" applyFont="1" applyFill="1" applyBorder="1" applyAlignment="1">
      <alignment horizontal="right" wrapText="1"/>
    </xf>
    <xf numFmtId="3" fontId="13" fillId="13" borderId="0" xfId="0" applyNumberFormat="1" applyFont="1" applyFill="1" applyBorder="1" applyAlignment="1">
      <alignment vertical="center" wrapText="1"/>
    </xf>
    <xf numFmtId="3" fontId="13" fillId="10" borderId="0" xfId="0" applyNumberFormat="1" applyFont="1" applyFill="1" applyBorder="1" applyAlignment="1">
      <alignment vertical="center" wrapText="1"/>
    </xf>
    <xf numFmtId="0" fontId="13" fillId="10" borderId="0" xfId="0" applyFont="1" applyFill="1" applyAlignment="1">
      <alignment wrapText="1"/>
    </xf>
    <xf numFmtId="4" fontId="42" fillId="0" borderId="0" xfId="0" applyNumberFormat="1" applyFont="1" applyFill="1" applyBorder="1" applyAlignment="1" applyProtection="1">
      <alignment horizontal="right" vertical="center"/>
      <protection hidden="1"/>
    </xf>
    <xf numFmtId="0" fontId="20" fillId="12" borderId="0" xfId="0" applyFont="1" applyFill="1"/>
    <xf numFmtId="3" fontId="20" fillId="0" borderId="0" xfId="0" applyNumberFormat="1" applyFont="1" applyFill="1" applyBorder="1" applyAlignment="1">
      <alignment vertical="top"/>
    </xf>
    <xf numFmtId="1" fontId="20" fillId="0" borderId="0" xfId="0" applyNumberFormat="1" applyFont="1" applyFill="1" applyBorder="1" applyAlignment="1">
      <alignment horizontal="right" vertical="top" wrapText="1"/>
    </xf>
    <xf numFmtId="4" fontId="42" fillId="0" borderId="0" xfId="0" applyNumberFormat="1" applyFont="1" applyFill="1" applyBorder="1" applyAlignment="1" applyProtection="1">
      <alignment horizontal="right" vertical="top"/>
      <protection hidden="1"/>
    </xf>
    <xf numFmtId="1" fontId="14" fillId="0" borderId="0" xfId="0" applyNumberFormat="1" applyFont="1" applyFill="1" applyBorder="1" applyAlignment="1" applyProtection="1">
      <alignment horizontal="right" vertical="top"/>
      <protection hidden="1"/>
    </xf>
    <xf numFmtId="1" fontId="17" fillId="0" borderId="0" xfId="0" applyNumberFormat="1" applyFont="1" applyBorder="1" applyAlignment="1">
      <alignment horizontal="right" wrapText="1"/>
    </xf>
    <xf numFmtId="1" fontId="13" fillId="10" borderId="0" xfId="0" applyNumberFormat="1" applyFont="1" applyFill="1" applyBorder="1" applyAlignment="1">
      <alignment horizontal="right" vertical="top" wrapText="1"/>
    </xf>
    <xf numFmtId="3" fontId="14" fillId="0" borderId="0" xfId="0" applyNumberFormat="1" applyFont="1" applyFill="1" applyBorder="1" applyAlignment="1">
      <alignment vertical="top" wrapText="1"/>
    </xf>
    <xf numFmtId="0" fontId="13" fillId="0" borderId="0" xfId="0" applyFont="1" applyFill="1" applyAlignment="1">
      <alignment wrapText="1"/>
    </xf>
    <xf numFmtId="1" fontId="13" fillId="0" borderId="0" xfId="0" applyNumberFormat="1" applyFont="1" applyFill="1" applyBorder="1" applyAlignment="1">
      <alignment horizontal="right" vertical="top" wrapText="1"/>
    </xf>
    <xf numFmtId="4" fontId="42" fillId="0" borderId="0" xfId="0" applyNumberFormat="1" applyFont="1" applyFill="1"/>
    <xf numFmtId="1" fontId="17" fillId="0" borderId="0" xfId="0" applyNumberFormat="1" applyFont="1" applyFill="1" applyBorder="1" applyAlignment="1">
      <alignment horizontal="right" wrapText="1"/>
    </xf>
    <xf numFmtId="0" fontId="50" fillId="0" borderId="0" xfId="0" applyFont="1" applyFill="1" applyAlignment="1">
      <alignment vertical="center"/>
    </xf>
    <xf numFmtId="1" fontId="51" fillId="0" borderId="0" xfId="0" applyNumberFormat="1" applyFont="1" applyFill="1" applyBorder="1" applyAlignment="1">
      <alignment vertical="center"/>
    </xf>
    <xf numFmtId="3" fontId="51" fillId="0" borderId="0" xfId="0" applyNumberFormat="1" applyFont="1" applyFill="1" applyBorder="1" applyAlignment="1">
      <alignment vertical="center" wrapText="1"/>
    </xf>
    <xf numFmtId="0" fontId="45" fillId="0" borderId="0" xfId="0" applyFont="1" applyAlignment="1"/>
    <xf numFmtId="0" fontId="13" fillId="10" borderId="0" xfId="0" applyFont="1" applyFill="1" applyAlignment="1"/>
    <xf numFmtId="0" fontId="13" fillId="0" borderId="0" xfId="0" applyFont="1" applyFill="1" applyAlignment="1"/>
    <xf numFmtId="0" fontId="52" fillId="0" borderId="0" xfId="0" applyFont="1"/>
    <xf numFmtId="3" fontId="52" fillId="0" borderId="0" xfId="0" applyNumberFormat="1" applyFont="1" applyFill="1" applyBorder="1" applyAlignment="1">
      <alignment vertical="top" wrapText="1"/>
    </xf>
    <xf numFmtId="1" fontId="52" fillId="0" borderId="0" xfId="0" applyNumberFormat="1" applyFont="1" applyFill="1" applyBorder="1" applyAlignment="1">
      <alignment horizontal="right" vertical="top" wrapText="1"/>
    </xf>
    <xf numFmtId="3" fontId="13" fillId="15" borderId="0" xfId="0" applyNumberFormat="1" applyFont="1" applyFill="1" applyBorder="1" applyAlignment="1" applyProtection="1">
      <alignment horizontal="left" vertical="center"/>
      <protection hidden="1"/>
    </xf>
    <xf numFmtId="0" fontId="0" fillId="15" borderId="0" xfId="0" applyFont="1" applyFill="1" applyAlignment="1">
      <alignment wrapText="1"/>
    </xf>
    <xf numFmtId="1" fontId="13" fillId="15" borderId="0" xfId="0" applyNumberFormat="1" applyFont="1" applyFill="1" applyBorder="1" applyAlignment="1">
      <alignment horizontal="right" wrapText="1"/>
    </xf>
    <xf numFmtId="0" fontId="0" fillId="13" borderId="0" xfId="0" applyFont="1" applyFill="1" applyAlignment="1">
      <alignment wrapText="1"/>
    </xf>
    <xf numFmtId="1" fontId="13" fillId="15" borderId="0" xfId="0" applyNumberFormat="1" applyFont="1" applyFill="1" applyBorder="1"/>
    <xf numFmtId="0" fontId="0" fillId="13" borderId="0" xfId="0" applyFill="1"/>
    <xf numFmtId="1" fontId="13" fillId="15" borderId="0" xfId="0" applyNumberFormat="1" applyFont="1" applyFill="1" applyBorder="1" applyAlignment="1">
      <alignment horizontal="right" vertical="center" wrapText="1"/>
    </xf>
    <xf numFmtId="0" fontId="0" fillId="15" borderId="0" xfId="0" applyFill="1"/>
    <xf numFmtId="0" fontId="0" fillId="15" borderId="0" xfId="0" applyFont="1" applyFill="1" applyAlignment="1">
      <alignment horizontal="right" wrapText="1"/>
    </xf>
    <xf numFmtId="1" fontId="13" fillId="15" borderId="0" xfId="0" applyNumberFormat="1" applyFont="1" applyFill="1" applyBorder="1" applyAlignment="1">
      <alignment horizontal="right" vertical="top" wrapText="1"/>
    </xf>
    <xf numFmtId="0" fontId="0" fillId="13" borderId="0" xfId="0" applyFont="1" applyFill="1" applyAlignment="1">
      <alignment horizontal="right" wrapText="1"/>
    </xf>
    <xf numFmtId="0" fontId="17" fillId="0" borderId="0" xfId="0" applyFont="1" applyFill="1"/>
    <xf numFmtId="0" fontId="14" fillId="15" borderId="0" xfId="0" applyFont="1" applyFill="1"/>
    <xf numFmtId="0" fontId="14" fillId="13" borderId="0" xfId="0" applyFont="1" applyFill="1"/>
    <xf numFmtId="0" fontId="40" fillId="0" borderId="0" xfId="0" applyFont="1" applyFill="1" applyBorder="1" applyAlignment="1">
      <alignment horizontal="right" wrapText="1"/>
    </xf>
    <xf numFmtId="4" fontId="42" fillId="0" borderId="0" xfId="0" applyNumberFormat="1" applyFont="1" applyFill="1" applyBorder="1" applyAlignment="1" applyProtection="1">
      <alignment vertical="top"/>
      <protection hidden="1"/>
    </xf>
    <xf numFmtId="0" fontId="45" fillId="0" borderId="0" xfId="0" applyFont="1" applyFill="1" applyAlignment="1"/>
    <xf numFmtId="0" fontId="42" fillId="0" borderId="0" xfId="0" applyFont="1" applyAlignment="1">
      <alignment wrapText="1"/>
    </xf>
    <xf numFmtId="1" fontId="13" fillId="0" borderId="0" xfId="0" applyNumberFormat="1" applyFont="1" applyFill="1" applyBorder="1" applyAlignment="1">
      <alignment wrapText="1"/>
    </xf>
    <xf numFmtId="3" fontId="13" fillId="10" borderId="0" xfId="0" applyNumberFormat="1" applyFont="1" applyFill="1" applyBorder="1" applyAlignment="1">
      <alignment vertical="center"/>
    </xf>
    <xf numFmtId="4" fontId="42" fillId="13" borderId="0" xfId="0" applyNumberFormat="1" applyFont="1" applyFill="1" applyAlignment="1">
      <alignment horizontal="right"/>
    </xf>
    <xf numFmtId="0" fontId="13" fillId="0" borderId="0" xfId="0" applyFont="1" applyFill="1" applyAlignment="1">
      <alignment vertical="center"/>
    </xf>
    <xf numFmtId="3" fontId="13" fillId="0" borderId="0" xfId="0" applyNumberFormat="1" applyFont="1" applyFill="1" applyBorder="1" applyAlignment="1">
      <alignment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4" fontId="42" fillId="0" borderId="0" xfId="0" applyNumberFormat="1" applyFont="1" applyFill="1" applyAlignment="1">
      <alignment horizontal="right"/>
    </xf>
    <xf numFmtId="3" fontId="45" fillId="0" borderId="0" xfId="0" applyNumberFormat="1" applyFont="1" applyFill="1" applyBorder="1" applyAlignment="1">
      <alignment vertical="center"/>
    </xf>
    <xf numFmtId="3" fontId="13" fillId="10" borderId="0" xfId="0" applyNumberFormat="1" applyFont="1" applyFill="1" applyBorder="1" applyAlignment="1">
      <alignment vertical="top" wrapText="1"/>
    </xf>
    <xf numFmtId="1" fontId="13" fillId="0" borderId="0" xfId="0" applyNumberFormat="1" applyFont="1" applyFill="1" applyBorder="1" applyAlignment="1">
      <alignment vertical="center"/>
    </xf>
    <xf numFmtId="3" fontId="45" fillId="0" borderId="0" xfId="0" applyNumberFormat="1" applyFont="1" applyFill="1" applyBorder="1" applyAlignment="1">
      <alignment vertical="top"/>
    </xf>
    <xf numFmtId="0" fontId="13" fillId="12" borderId="0" xfId="0" applyFont="1" applyFill="1"/>
    <xf numFmtId="3" fontId="13" fillId="10" borderId="0" xfId="0" applyNumberFormat="1" applyFont="1" applyFill="1" applyBorder="1" applyAlignment="1">
      <alignment vertical="top"/>
    </xf>
    <xf numFmtId="3" fontId="13" fillId="13" borderId="0" xfId="0" applyNumberFormat="1" applyFont="1" applyFill="1" applyBorder="1" applyAlignment="1">
      <alignment vertical="top"/>
    </xf>
    <xf numFmtId="3" fontId="45" fillId="0" borderId="0" xfId="0" applyNumberFormat="1" applyFont="1" applyFill="1" applyBorder="1" applyAlignment="1" applyProtection="1">
      <alignment vertical="center"/>
      <protection hidden="1"/>
    </xf>
    <xf numFmtId="1" fontId="15" fillId="0" borderId="0" xfId="0" applyNumberFormat="1" applyFont="1" applyFill="1" applyBorder="1" applyAlignment="1" applyProtection="1">
      <alignment vertical="center" wrapText="1"/>
      <protection hidden="1"/>
    </xf>
    <xf numFmtId="4" fontId="42" fillId="0" borderId="0" xfId="0" applyNumberFormat="1" applyFont="1" applyBorder="1"/>
    <xf numFmtId="3" fontId="42" fillId="0" borderId="0" xfId="0" applyNumberFormat="1" applyFont="1" applyFill="1" applyBorder="1" applyAlignment="1">
      <alignment vertical="center" wrapText="1"/>
    </xf>
    <xf numFmtId="1" fontId="13" fillId="10" borderId="0" xfId="0" applyNumberFormat="1" applyFont="1" applyFill="1" applyBorder="1" applyAlignment="1" applyProtection="1">
      <alignment vertical="center" wrapText="1"/>
      <protection hidden="1"/>
    </xf>
    <xf numFmtId="1" fontId="13" fillId="13" borderId="0" xfId="0" applyNumberFormat="1" applyFont="1" applyFill="1" applyBorder="1" applyAlignment="1" applyProtection="1">
      <alignment vertical="center" wrapText="1"/>
      <protection hidden="1"/>
    </xf>
    <xf numFmtId="0" fontId="13" fillId="13" borderId="0" xfId="0" applyFont="1" applyFill="1"/>
    <xf numFmtId="3" fontId="42" fillId="0" borderId="0" xfId="0" applyNumberFormat="1" applyFont="1" applyFill="1" applyBorder="1" applyAlignment="1"/>
    <xf numFmtId="3" fontId="0" fillId="0" borderId="0" xfId="0" applyNumberFormat="1"/>
    <xf numFmtId="0" fontId="13" fillId="10" borderId="0" xfId="0" applyFont="1" applyFill="1"/>
    <xf numFmtId="0" fontId="42" fillId="0" borderId="0" xfId="0" applyFont="1"/>
    <xf numFmtId="0" fontId="20" fillId="12" borderId="0" xfId="0" applyFont="1" applyFill="1" applyAlignment="1">
      <alignment vertical="center"/>
    </xf>
    <xf numFmtId="0" fontId="20" fillId="11" borderId="0" xfId="0" applyFont="1" applyFill="1" applyAlignment="1">
      <alignment vertical="center"/>
    </xf>
    <xf numFmtId="0" fontId="0" fillId="12" borderId="0" xfId="0" applyFill="1"/>
    <xf numFmtId="0" fontId="42" fillId="0" borderId="0" xfId="0" applyFont="1" applyAlignment="1"/>
    <xf numFmtId="0" fontId="45" fillId="0" borderId="0" xfId="0" applyFont="1"/>
    <xf numFmtId="0" fontId="14" fillId="10" borderId="0" xfId="0" applyFont="1" applyFill="1"/>
    <xf numFmtId="0" fontId="0" fillId="0" borderId="0" xfId="0" applyFont="1"/>
    <xf numFmtId="0" fontId="52" fillId="10" borderId="0" xfId="0" applyFont="1" applyFill="1"/>
    <xf numFmtId="4" fontId="42" fillId="10" borderId="0" xfId="0" applyNumberFormat="1" applyFont="1" applyFill="1" applyAlignment="1">
      <alignment wrapText="1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 wrapText="1"/>
    </xf>
    <xf numFmtId="0" fontId="52" fillId="0" borderId="0" xfId="0" applyFont="1" applyFill="1"/>
    <xf numFmtId="4" fontId="13" fillId="0" borderId="0" xfId="0" applyNumberFormat="1" applyFont="1"/>
    <xf numFmtId="0" fontId="0" fillId="0" borderId="0" xfId="0" applyFont="1" applyFill="1" applyAlignment="1"/>
    <xf numFmtId="3" fontId="17" fillId="0" borderId="0" xfId="0" applyNumberFormat="1" applyFont="1" applyFill="1" applyBorder="1" applyAlignment="1">
      <alignment horizontal="right" wrapText="1"/>
    </xf>
    <xf numFmtId="3" fontId="27" fillId="0" borderId="0" xfId="0" applyNumberFormat="1" applyFont="1" applyFill="1" applyBorder="1" applyAlignment="1">
      <alignment horizontal="right" wrapText="1"/>
    </xf>
    <xf numFmtId="0" fontId="0" fillId="0" borderId="0" xfId="0" applyFont="1" applyBorder="1" applyAlignment="1">
      <alignment wrapText="1"/>
    </xf>
    <xf numFmtId="3" fontId="35" fillId="10" borderId="0" xfId="0" applyNumberFormat="1" applyFont="1" applyFill="1" applyBorder="1" applyAlignment="1" applyProtection="1">
      <alignment horizontal="right" vertical="center"/>
      <protection hidden="1"/>
    </xf>
    <xf numFmtId="0" fontId="0" fillId="16" borderId="3" xfId="0" applyFont="1" applyFill="1" applyBorder="1" applyAlignment="1">
      <alignment wrapText="1"/>
    </xf>
    <xf numFmtId="0" fontId="0" fillId="16" borderId="3" xfId="0" applyFont="1" applyFill="1" applyBorder="1" applyAlignment="1">
      <alignment vertical="top" wrapText="1"/>
    </xf>
    <xf numFmtId="3" fontId="20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0" fillId="0" borderId="0" xfId="0" applyFont="1" applyFill="1" applyBorder="1" applyAlignment="1">
      <alignment vertical="center"/>
    </xf>
    <xf numFmtId="4" fontId="42" fillId="10" borderId="0" xfId="0" applyNumberFormat="1" applyFont="1" applyFill="1" applyAlignment="1">
      <alignment horizontal="right"/>
    </xf>
    <xf numFmtId="0" fontId="13" fillId="10" borderId="0" xfId="0" applyNumberFormat="1" applyFont="1" applyFill="1" applyBorder="1" applyAlignment="1">
      <alignment horizontal="right" vertical="center" wrapText="1"/>
    </xf>
    <xf numFmtId="0" fontId="13" fillId="13" borderId="0" xfId="0" applyNumberFormat="1" applyFont="1" applyFill="1" applyBorder="1" applyAlignment="1">
      <alignment horizontal="right" vertical="center" wrapText="1"/>
    </xf>
    <xf numFmtId="0" fontId="14" fillId="17" borderId="0" xfId="0" applyFont="1" applyFill="1"/>
    <xf numFmtId="0" fontId="29" fillId="17" borderId="0" xfId="0" applyFont="1" applyFill="1"/>
    <xf numFmtId="0" fontId="29" fillId="17" borderId="0" xfId="0" applyFont="1" applyFill="1" applyAlignment="1">
      <alignment vertical="center"/>
    </xf>
    <xf numFmtId="0" fontId="20" fillId="17" borderId="0" xfId="0" applyFont="1" applyFill="1" applyAlignment="1">
      <alignment horizontal="right" vertical="center"/>
    </xf>
    <xf numFmtId="0" fontId="20" fillId="17" borderId="0" xfId="0" applyFont="1" applyFill="1" applyAlignment="1">
      <alignment horizontal="right"/>
    </xf>
    <xf numFmtId="0" fontId="21" fillId="17" borderId="0" xfId="0" applyFont="1" applyFill="1" applyAlignment="1">
      <alignment horizontal="right"/>
    </xf>
    <xf numFmtId="0" fontId="20" fillId="17" borderId="0" xfId="0" applyFont="1" applyFill="1" applyAlignment="1">
      <alignment vertical="center"/>
    </xf>
    <xf numFmtId="0" fontId="0" fillId="17" borderId="0" xfId="0" applyFill="1"/>
    <xf numFmtId="0" fontId="13" fillId="17" borderId="0" xfId="0" applyFont="1" applyFill="1"/>
    <xf numFmtId="0" fontId="42" fillId="17" borderId="0" xfId="0" applyFont="1" applyFill="1"/>
    <xf numFmtId="0" fontId="54" fillId="0" borderId="3" xfId="0" applyNumberFormat="1" applyFont="1" applyBorder="1" applyAlignment="1">
      <alignment horizontal="left"/>
    </xf>
    <xf numFmtId="0" fontId="0" fillId="0" borderId="3" xfId="0" applyNumberFormat="1" applyFont="1" applyBorder="1" applyAlignment="1"/>
    <xf numFmtId="3" fontId="13" fillId="13" borderId="0" xfId="0" applyNumberFormat="1" applyFont="1" applyFill="1" applyBorder="1" applyAlignment="1" applyProtection="1">
      <alignment vertical="center"/>
      <protection hidden="1"/>
    </xf>
    <xf numFmtId="1" fontId="55" fillId="0" borderId="0" xfId="0" applyNumberFormat="1" applyFont="1" applyFill="1" applyBorder="1"/>
    <xf numFmtId="1" fontId="56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57" fillId="0" borderId="0" xfId="0" applyFont="1" applyFill="1" applyBorder="1" applyAlignment="1">
      <alignment horizontal="right" wrapText="1"/>
    </xf>
    <xf numFmtId="0" fontId="0" fillId="0" borderId="3" xfId="0" applyFont="1" applyBorder="1" applyAlignment="1">
      <alignment wrapText="1"/>
    </xf>
    <xf numFmtId="0" fontId="58" fillId="0" borderId="0" xfId="0" applyFont="1"/>
    <xf numFmtId="0" fontId="59" fillId="16" borderId="4" xfId="0" applyFont="1" applyFill="1" applyBorder="1" applyAlignment="1"/>
    <xf numFmtId="0" fontId="60" fillId="0" borderId="4" xfId="0" applyFont="1" applyBorder="1" applyAlignment="1"/>
    <xf numFmtId="0" fontId="54" fillId="10" borderId="0" xfId="0" applyFont="1" applyFill="1" applyAlignment="1">
      <alignment wrapText="1"/>
    </xf>
    <xf numFmtId="0" fontId="54" fillId="13" borderId="0" xfId="0" applyFont="1" applyFill="1" applyAlignment="1">
      <alignment wrapText="1"/>
    </xf>
    <xf numFmtId="0" fontId="54" fillId="10" borderId="0" xfId="0" applyFont="1" applyFill="1"/>
    <xf numFmtId="0" fontId="54" fillId="13" borderId="0" xfId="0" applyFont="1" applyFill="1"/>
    <xf numFmtId="0" fontId="61" fillId="10" borderId="0" xfId="0" applyFont="1" applyFill="1" applyAlignment="1">
      <alignment horizontal="right"/>
    </xf>
    <xf numFmtId="0" fontId="61" fillId="13" borderId="0" xfId="0" applyFont="1" applyFill="1" applyAlignment="1">
      <alignment horizontal="right"/>
    </xf>
    <xf numFmtId="0" fontId="13" fillId="10" borderId="0" xfId="0" applyFont="1" applyFill="1" applyAlignment="1">
      <alignment vertical="center"/>
    </xf>
    <xf numFmtId="0" fontId="13" fillId="13" borderId="0" xfId="0" applyFont="1" applyFill="1" applyAlignment="1">
      <alignment vertical="center"/>
    </xf>
    <xf numFmtId="0" fontId="52" fillId="13" borderId="0" xfId="0" applyFont="1" applyFill="1" applyAlignment="1">
      <alignment vertical="center"/>
    </xf>
    <xf numFmtId="0" fontId="52" fillId="10" borderId="0" xfId="0" applyFont="1" applyFill="1" applyAlignment="1">
      <alignment vertical="center"/>
    </xf>
    <xf numFmtId="3" fontId="13" fillId="13" borderId="0" xfId="0" applyNumberFormat="1" applyFont="1" applyFill="1" applyBorder="1" applyAlignment="1" applyProtection="1">
      <alignment horizontal="left" vertical="center"/>
      <protection hidden="1"/>
    </xf>
    <xf numFmtId="3" fontId="13" fillId="10" borderId="0" xfId="0" applyNumberFormat="1" applyFont="1" applyFill="1" applyBorder="1" applyAlignment="1" applyProtection="1">
      <alignment horizontal="left" vertical="center"/>
      <protection hidden="1"/>
    </xf>
    <xf numFmtId="4" fontId="61" fillId="10" borderId="0" xfId="0" applyNumberFormat="1" applyFont="1" applyFill="1" applyAlignment="1">
      <alignment horizontal="right"/>
    </xf>
    <xf numFmtId="4" fontId="42" fillId="10" borderId="0" xfId="0" applyNumberFormat="1" applyFont="1" applyFill="1" applyAlignment="1">
      <alignment horizontal="right" wrapText="1"/>
    </xf>
    <xf numFmtId="0" fontId="62" fillId="0" borderId="4" xfId="0" applyFont="1" applyBorder="1" applyAlignment="1">
      <alignment vertical="center"/>
    </xf>
    <xf numFmtId="0" fontId="63" fillId="0" borderId="3" xfId="0" applyFont="1" applyBorder="1" applyAlignment="1">
      <alignment wrapText="1"/>
    </xf>
    <xf numFmtId="4" fontId="61" fillId="0" borderId="0" xfId="0" applyNumberFormat="1" applyFont="1" applyFill="1" applyAlignment="1">
      <alignment horizontal="right"/>
    </xf>
    <xf numFmtId="0" fontId="64" fillId="15" borderId="0" xfId="0" applyFont="1" applyFill="1" applyAlignment="1">
      <alignment horizontal="right" wrapText="1"/>
    </xf>
    <xf numFmtId="0" fontId="64" fillId="13" borderId="0" xfId="0" applyFont="1" applyFill="1" applyAlignment="1">
      <alignment horizontal="right" wrapText="1"/>
    </xf>
    <xf numFmtId="3" fontId="20" fillId="13" borderId="0" xfId="0" applyNumberFormat="1" applyFont="1" applyFill="1" applyBorder="1" applyAlignment="1" applyProtection="1">
      <alignment horizontal="left" vertical="center"/>
      <protection hidden="1"/>
    </xf>
    <xf numFmtId="3" fontId="25" fillId="13" borderId="0" xfId="0" applyNumberFormat="1" applyFont="1" applyFill="1" applyBorder="1" applyAlignment="1" applyProtection="1">
      <alignment horizontal="left" vertical="center"/>
      <protection hidden="1"/>
    </xf>
    <xf numFmtId="1" fontId="25" fillId="13" borderId="0" xfId="0" applyNumberFormat="1" applyFont="1" applyFill="1" applyBorder="1" applyAlignment="1">
      <alignment horizontal="right" wrapText="1"/>
    </xf>
    <xf numFmtId="0" fontId="25" fillId="13" borderId="0" xfId="0" applyNumberFormat="1" applyFont="1" applyFill="1" applyAlignment="1">
      <alignment horizontal="right"/>
    </xf>
    <xf numFmtId="4" fontId="26" fillId="13" borderId="0" xfId="0" applyNumberFormat="1" applyFont="1" applyFill="1" applyAlignment="1">
      <alignment horizontal="right" vertical="center"/>
    </xf>
    <xf numFmtId="4" fontId="54" fillId="13" borderId="0" xfId="0" applyNumberFormat="1" applyFont="1" applyFill="1" applyAlignment="1">
      <alignment horizontal="right" vertical="center"/>
    </xf>
    <xf numFmtId="1" fontId="35" fillId="10" borderId="0" xfId="0" applyNumberFormat="1" applyFont="1" applyFill="1" applyBorder="1" applyAlignment="1" applyProtection="1">
      <alignment horizontal="right" vertical="center" wrapText="1"/>
      <protection hidden="1"/>
    </xf>
    <xf numFmtId="2" fontId="26" fillId="10" borderId="0" xfId="0" applyNumberFormat="1" applyFont="1" applyFill="1" applyBorder="1" applyAlignment="1" applyProtection="1">
      <alignment horizontal="right" vertical="center"/>
      <protection hidden="1"/>
    </xf>
    <xf numFmtId="2" fontId="26" fillId="13" borderId="0" xfId="0" applyNumberFormat="1" applyFont="1" applyFill="1" applyAlignment="1">
      <alignment horizontal="right" vertical="center"/>
    </xf>
    <xf numFmtId="4" fontId="36" fillId="0" borderId="0" xfId="0" applyNumberFormat="1" applyFont="1" applyFill="1" applyBorder="1" applyAlignment="1" applyProtection="1">
      <alignment horizontal="right" vertical="center"/>
      <protection hidden="1"/>
    </xf>
    <xf numFmtId="4" fontId="25" fillId="10" borderId="0" xfId="0" applyNumberFormat="1" applyFont="1" applyFill="1" applyBorder="1" applyAlignment="1" applyProtection="1">
      <alignment horizontal="right" vertical="center"/>
      <protection hidden="1"/>
    </xf>
    <xf numFmtId="4" fontId="54" fillId="13" borderId="0" xfId="0" applyNumberFormat="1" applyFont="1" applyFill="1" applyAlignment="1">
      <alignment horizontal="right"/>
    </xf>
    <xf numFmtId="1" fontId="25" fillId="0" borderId="0" xfId="0" applyNumberFormat="1" applyFont="1" applyBorder="1" applyAlignment="1">
      <alignment horizontal="right"/>
    </xf>
    <xf numFmtId="1" fontId="25" fillId="10" borderId="0" xfId="0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0" applyNumberFormat="1" applyFont="1" applyBorder="1" applyAlignment="1" applyProtection="1">
      <alignment horizontal="right" vertical="top" wrapText="1"/>
      <protection hidden="1"/>
    </xf>
    <xf numFmtId="3" fontId="35" fillId="10" borderId="0" xfId="0" applyNumberFormat="1" applyFont="1" applyFill="1" applyBorder="1" applyAlignment="1" applyProtection="1">
      <alignment vertical="center" wrapText="1"/>
      <protection hidden="1"/>
    </xf>
    <xf numFmtId="1" fontId="35" fillId="10" borderId="0" xfId="0" applyNumberFormat="1" applyFont="1" applyFill="1" applyBorder="1" applyAlignment="1">
      <alignment horizontal="right" vertical="center"/>
    </xf>
    <xf numFmtId="1" fontId="35" fillId="10" borderId="0" xfId="0" applyNumberFormat="1" applyFont="1" applyFill="1" applyBorder="1" applyAlignment="1" applyProtection="1">
      <alignment horizontal="right" vertical="center"/>
      <protection hidden="1"/>
    </xf>
    <xf numFmtId="2" fontId="35" fillId="10" borderId="0" xfId="0" applyNumberFormat="1" applyFont="1" applyFill="1" applyBorder="1" applyAlignment="1" applyProtection="1">
      <alignment horizontal="right" vertical="center"/>
      <protection hidden="1"/>
    </xf>
    <xf numFmtId="3" fontId="54" fillId="0" borderId="0" xfId="0" applyNumberFormat="1" applyFont="1" applyFill="1" applyBorder="1" applyAlignment="1" applyProtection="1">
      <alignment horizontal="left" vertical="center"/>
      <protection hidden="1"/>
    </xf>
    <xf numFmtId="1" fontId="54" fillId="0" borderId="0" xfId="0" applyNumberFormat="1" applyFont="1" applyFill="1" applyBorder="1" applyAlignment="1">
      <alignment horizontal="right" wrapText="1"/>
    </xf>
    <xf numFmtId="1" fontId="54" fillId="0" borderId="0" xfId="0" applyNumberFormat="1" applyFont="1" applyFill="1" applyAlignment="1">
      <alignment horizontal="right"/>
    </xf>
    <xf numFmtId="1" fontId="54" fillId="0" borderId="0" xfId="0" applyNumberFormat="1" applyFont="1" applyFill="1" applyAlignment="1">
      <alignment horizontal="right" vertical="center"/>
    </xf>
    <xf numFmtId="2" fontId="25" fillId="10" borderId="0" xfId="0" applyNumberFormat="1" applyFont="1" applyFill="1" applyBorder="1" applyAlignment="1" applyProtection="1">
      <alignment horizontal="right" vertical="center"/>
      <protection hidden="1"/>
    </xf>
    <xf numFmtId="4" fontId="54" fillId="0" borderId="0" xfId="0" applyNumberFormat="1" applyFont="1" applyFill="1" applyAlignment="1">
      <alignment horizontal="right"/>
    </xf>
    <xf numFmtId="4" fontId="20" fillId="10" borderId="0" xfId="0" applyNumberFormat="1" applyFont="1" applyFill="1" applyBorder="1" applyAlignment="1" applyProtection="1">
      <alignment horizontal="right" vertical="center" wrapText="1"/>
      <protection hidden="1"/>
    </xf>
    <xf numFmtId="1" fontId="20" fillId="13" borderId="0" xfId="0" applyNumberFormat="1" applyFont="1" applyFill="1" applyBorder="1" applyAlignment="1">
      <alignment horizontal="right" vertical="center" wrapText="1"/>
    </xf>
    <xf numFmtId="1" fontId="21" fillId="13" borderId="0" xfId="0" applyNumberFormat="1" applyFont="1" applyFill="1" applyAlignment="1">
      <alignment horizontal="right" vertical="center"/>
    </xf>
    <xf numFmtId="1" fontId="20" fillId="13" borderId="0" xfId="0" applyNumberFormat="1" applyFont="1" applyFill="1" applyAlignment="1">
      <alignment horizontal="right" vertical="center"/>
    </xf>
    <xf numFmtId="4" fontId="20" fillId="13" borderId="0" xfId="0" applyNumberFormat="1" applyFont="1" applyFill="1" applyAlignment="1">
      <alignment horizontal="right" vertical="center"/>
    </xf>
    <xf numFmtId="1" fontId="20" fillId="10" borderId="0" xfId="0" applyNumberFormat="1" applyFont="1" applyFill="1" applyBorder="1" applyAlignment="1">
      <alignment horizontal="right" vertical="center"/>
    </xf>
    <xf numFmtId="3" fontId="20" fillId="10" borderId="0" xfId="0" applyNumberFormat="1" applyFont="1" applyFill="1" applyAlignment="1">
      <alignment horizontal="right" wrapText="1"/>
    </xf>
    <xf numFmtId="3" fontId="20" fillId="10" borderId="0" xfId="0" applyNumberFormat="1" applyFont="1" applyFill="1" applyAlignment="1">
      <alignment horizontal="right" vertical="center" wrapText="1"/>
    </xf>
    <xf numFmtId="2" fontId="20" fillId="0" borderId="0" xfId="0" applyNumberFormat="1" applyFont="1" applyFill="1" applyBorder="1" applyAlignment="1" applyProtection="1">
      <alignment horizontal="right" vertical="center"/>
      <protection hidden="1"/>
    </xf>
    <xf numFmtId="2" fontId="0" fillId="0" borderId="0" xfId="0" applyNumberFormat="1" applyFont="1"/>
    <xf numFmtId="2" fontId="14" fillId="0" borderId="0" xfId="0" applyNumberFormat="1" applyFont="1" applyFill="1" applyBorder="1" applyAlignment="1" applyProtection="1">
      <alignment vertical="top"/>
      <protection hidden="1"/>
    </xf>
    <xf numFmtId="2" fontId="17" fillId="0" borderId="0" xfId="0" applyNumberFormat="1" applyFont="1" applyFill="1" applyBorder="1" applyAlignment="1">
      <alignment horizontal="right" wrapText="1"/>
    </xf>
    <xf numFmtId="2" fontId="14" fillId="0" borderId="0" xfId="0" applyNumberFormat="1" applyFont="1"/>
    <xf numFmtId="1" fontId="20" fillId="13" borderId="0" xfId="0" applyNumberFormat="1" applyFont="1" applyFill="1" applyBorder="1" applyAlignment="1">
      <alignment horizontal="right" wrapText="1"/>
    </xf>
    <xf numFmtId="4" fontId="21" fillId="13" borderId="0" xfId="0" applyNumberFormat="1" applyFont="1" applyFill="1" applyAlignment="1">
      <alignment horizontal="right"/>
    </xf>
    <xf numFmtId="4" fontId="21" fillId="13" borderId="0" xfId="0" applyNumberFormat="1" applyFont="1" applyFill="1" applyAlignment="1">
      <alignment horizontal="right" vertical="center"/>
    </xf>
    <xf numFmtId="3" fontId="21" fillId="10" borderId="0" xfId="0" applyNumberFormat="1" applyFont="1" applyFill="1" applyBorder="1" applyAlignment="1" applyProtection="1">
      <alignment horizontal="right" vertical="center"/>
      <protection hidden="1"/>
    </xf>
    <xf numFmtId="1" fontId="21" fillId="10" borderId="0" xfId="0" applyNumberFormat="1" applyFont="1" applyFill="1" applyBorder="1" applyAlignment="1" applyProtection="1">
      <alignment horizontal="right" vertical="center" wrapText="1"/>
      <protection hidden="1"/>
    </xf>
    <xf numFmtId="2" fontId="21" fillId="10" borderId="0" xfId="0" applyNumberFormat="1" applyFont="1" applyFill="1" applyBorder="1" applyAlignment="1" applyProtection="1">
      <alignment horizontal="right" vertical="center"/>
      <protection hidden="1"/>
    </xf>
    <xf numFmtId="2" fontId="21" fillId="13" borderId="0" xfId="0" applyNumberFormat="1" applyFont="1" applyFill="1" applyAlignment="1">
      <alignment horizontal="right" vertical="center"/>
    </xf>
    <xf numFmtId="1" fontId="21" fillId="13" borderId="0" xfId="0" applyNumberFormat="1" applyFont="1" applyFill="1" applyAlignment="1">
      <alignment horizontal="right"/>
    </xf>
    <xf numFmtId="3" fontId="20" fillId="10" borderId="0" xfId="0" applyNumberFormat="1" applyFont="1" applyFill="1" applyBorder="1" applyAlignment="1" applyProtection="1">
      <alignment vertical="center" wrapText="1"/>
      <protection hidden="1"/>
    </xf>
    <xf numFmtId="4" fontId="20" fillId="10" borderId="0" xfId="0" applyNumberFormat="1" applyFont="1" applyFill="1" applyBorder="1" applyAlignment="1" applyProtection="1">
      <alignment horizontal="right" vertical="center"/>
      <protection hidden="1"/>
    </xf>
    <xf numFmtId="1" fontId="35" fillId="13" borderId="0" xfId="0" applyNumberFormat="1" applyFont="1" applyFill="1" applyAlignment="1">
      <alignment horizontal="right" vertical="center"/>
    </xf>
    <xf numFmtId="4" fontId="35" fillId="13" borderId="0" xfId="0" applyNumberFormat="1" applyFont="1" applyFill="1" applyAlignment="1">
      <alignment horizontal="right" vertical="center"/>
    </xf>
    <xf numFmtId="1" fontId="35" fillId="13" borderId="0" xfId="0" applyNumberFormat="1" applyFont="1" applyFill="1" applyAlignment="1">
      <alignment horizontal="right"/>
    </xf>
    <xf numFmtId="1" fontId="20" fillId="13" borderId="0" xfId="0" applyNumberFormat="1" applyFont="1" applyFill="1" applyAlignment="1">
      <alignment horizontal="right"/>
    </xf>
    <xf numFmtId="3" fontId="20" fillId="10" borderId="0" xfId="0" applyNumberFormat="1" applyFont="1" applyFill="1" applyBorder="1" applyAlignment="1">
      <alignment vertical="center"/>
    </xf>
    <xf numFmtId="1" fontId="25" fillId="10" borderId="0" xfId="0" applyNumberFormat="1" applyFont="1" applyFill="1" applyBorder="1" applyAlignment="1" applyProtection="1">
      <alignment horizontal="right" vertical="center"/>
      <protection hidden="1"/>
    </xf>
    <xf numFmtId="2" fontId="25" fillId="13" borderId="0" xfId="0" applyNumberFormat="1" applyFont="1" applyFill="1" applyAlignment="1">
      <alignment horizontal="right"/>
    </xf>
    <xf numFmtId="1" fontId="25" fillId="13" borderId="0" xfId="0" applyNumberFormat="1" applyFont="1" applyFill="1" applyAlignment="1">
      <alignment horizontal="right" vertical="center"/>
    </xf>
    <xf numFmtId="4" fontId="25" fillId="13" borderId="0" xfId="0" applyNumberFormat="1" applyFont="1" applyFill="1" applyAlignment="1">
      <alignment horizontal="right" vertical="center"/>
    </xf>
    <xf numFmtId="2" fontId="25" fillId="10" borderId="0" xfId="0" applyNumberFormat="1" applyFont="1" applyFill="1" applyBorder="1" applyAlignment="1">
      <alignment horizontal="right" vertical="center" wrapText="1"/>
    </xf>
    <xf numFmtId="1" fontId="25" fillId="13" borderId="0" xfId="0" applyNumberFormat="1" applyFont="1" applyFill="1" applyAlignment="1">
      <alignment horizontal="right"/>
    </xf>
    <xf numFmtId="3" fontId="35" fillId="13" borderId="0" xfId="0" applyNumberFormat="1" applyFont="1" applyFill="1" applyBorder="1" applyAlignment="1" applyProtection="1">
      <alignment horizontal="left" vertical="center"/>
      <protection hidden="1"/>
    </xf>
    <xf numFmtId="1" fontId="35" fillId="13" borderId="0" xfId="0" applyNumberFormat="1" applyFont="1" applyFill="1" applyBorder="1" applyAlignment="1">
      <alignment horizontal="right" wrapText="1"/>
    </xf>
    <xf numFmtId="4" fontId="35" fillId="13" borderId="0" xfId="0" applyNumberFormat="1" applyFont="1" applyFill="1" applyAlignment="1">
      <alignment horizontal="right"/>
    </xf>
    <xf numFmtId="1" fontId="35" fillId="10" borderId="0" xfId="0" applyNumberFormat="1" applyFont="1" applyFill="1" applyBorder="1" applyAlignment="1" applyProtection="1">
      <alignment vertical="center" wrapText="1"/>
      <protection hidden="1"/>
    </xf>
    <xf numFmtId="0" fontId="35" fillId="10" borderId="0" xfId="0" applyFont="1" applyFill="1" applyBorder="1" applyAlignment="1">
      <alignment vertical="center"/>
    </xf>
    <xf numFmtId="2" fontId="35" fillId="13" borderId="0" xfId="0" applyNumberFormat="1" applyFont="1" applyFill="1" applyAlignment="1">
      <alignment horizontal="right" vertical="center"/>
    </xf>
    <xf numFmtId="0" fontId="35" fillId="10" borderId="0" xfId="0" applyFont="1" applyFill="1" applyAlignment="1">
      <alignment vertical="center"/>
    </xf>
    <xf numFmtId="0" fontId="35" fillId="10" borderId="0" xfId="0" applyFont="1" applyFill="1" applyBorder="1" applyAlignment="1">
      <alignment horizontal="right" vertical="center"/>
    </xf>
    <xf numFmtId="3" fontId="35" fillId="10" borderId="0" xfId="0" applyNumberFormat="1" applyFont="1" applyFill="1" applyBorder="1" applyAlignment="1">
      <alignment horizontal="right" vertical="center"/>
    </xf>
    <xf numFmtId="0" fontId="35" fillId="10" borderId="0" xfId="0" applyFont="1" applyFill="1" applyAlignment="1">
      <alignment horizontal="right" vertical="center"/>
    </xf>
    <xf numFmtId="0" fontId="35" fillId="10" borderId="0" xfId="0" applyFont="1" applyFill="1" applyAlignment="1">
      <alignment vertical="center" wrapText="1"/>
    </xf>
    <xf numFmtId="3" fontId="35" fillId="10" borderId="0" xfId="0" applyNumberFormat="1" applyFont="1" applyFill="1" applyAlignment="1">
      <alignment vertical="center" wrapText="1"/>
    </xf>
    <xf numFmtId="3" fontId="35" fillId="10" borderId="0" xfId="0" applyNumberFormat="1" applyFont="1" applyFill="1" applyBorder="1" applyAlignment="1" applyProtection="1">
      <alignment vertical="center"/>
      <protection hidden="1"/>
    </xf>
    <xf numFmtId="1" fontId="36" fillId="10" borderId="0" xfId="0" applyNumberFormat="1" applyFont="1" applyFill="1" applyBorder="1" applyAlignment="1">
      <alignment horizontal="right" vertical="center" wrapText="1"/>
    </xf>
    <xf numFmtId="1" fontId="40" fillId="0" borderId="0" xfId="0" applyNumberFormat="1" applyFont="1" applyFill="1" applyBorder="1" applyAlignment="1" applyProtection="1">
      <alignment horizontal="right" wrapText="1"/>
      <protection hidden="1"/>
    </xf>
    <xf numFmtId="3" fontId="40" fillId="0" borderId="0" xfId="0" applyNumberFormat="1" applyFont="1" applyBorder="1" applyAlignment="1">
      <alignment horizontal="right" wrapText="1"/>
    </xf>
    <xf numFmtId="3" fontId="13" fillId="13" borderId="0" xfId="0" applyNumberFormat="1" applyFont="1" applyFill="1" applyBorder="1" applyAlignment="1" applyProtection="1">
      <alignment horizontal="left" vertical="center"/>
      <protection hidden="1"/>
    </xf>
    <xf numFmtId="3" fontId="13" fillId="10" borderId="0" xfId="0" applyNumberFormat="1" applyFont="1" applyFill="1" applyBorder="1" applyAlignment="1" applyProtection="1">
      <alignment horizontal="left" vertical="center"/>
      <protection hidden="1"/>
    </xf>
    <xf numFmtId="0" fontId="13" fillId="10" borderId="0" xfId="0" applyFont="1" applyFill="1" applyBorder="1" applyAlignment="1">
      <alignment horizontal="left" vertical="center" wrapText="1"/>
    </xf>
  </cellXfs>
  <cellStyles count="20">
    <cellStyle name="Accent 1 1" xfId="1"/>
    <cellStyle name="Accent 2 1" xfId="2"/>
    <cellStyle name="Accent 3 1" xfId="3"/>
    <cellStyle name="Accent 4" xfId="4"/>
    <cellStyle name="Bad 1" xfId="5"/>
    <cellStyle name="Error 1" xfId="6"/>
    <cellStyle name="Footnote 1" xfId="7"/>
    <cellStyle name="Good 1" xfId="8"/>
    <cellStyle name="Heading 1 1" xfId="9"/>
    <cellStyle name="Heading 2 1" xfId="10"/>
    <cellStyle name="Heading 3" xfId="11"/>
    <cellStyle name="Hyperlink 1" xfId="12"/>
    <cellStyle name="Neutral 1" xfId="13"/>
    <cellStyle name="Note 1" xfId="14"/>
    <cellStyle name="Status 1" xfId="15"/>
    <cellStyle name="Text 1" xfId="16"/>
    <cellStyle name="Warning 1" xfId="17"/>
    <cellStyle name="Гиперссылка" xfId="18" builtinId="8"/>
    <cellStyle name="Обычный" xfId="0" builtinId="0"/>
    <cellStyle name="Обычный_Лист1" xfId="1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FF"/>
      <rgbColor rgb="00FFFF00"/>
      <rgbColor rgb="00FF00FF"/>
      <rgbColor rgb="0000FFFF"/>
      <rgbColor rgb="00800000"/>
      <rgbColor rgb="00006600"/>
      <rgbColor rgb="00000080"/>
      <rgbColor rgb="00996600"/>
      <rgbColor rgb="00800080"/>
      <rgbColor rgb="00008080"/>
      <rgbColor rgb="00C0C0C0"/>
      <rgbColor rgb="00808080"/>
      <rgbColor rgb="009999FF"/>
      <rgbColor rgb="00993366"/>
      <rgbColor rgb="00FFFFCC"/>
      <rgbColor rgb="00EEEEEE"/>
      <rgbColor rgb="00660066"/>
      <rgbColor rgb="00FF8080"/>
      <rgbColor rgb="000066CC"/>
      <rgbColor rgb="00CCCCCC"/>
      <rgbColor rgb="00000080"/>
      <rgbColor rgb="00FF00FF"/>
      <rgbColor rgb="00FFFF00"/>
      <rgbColor rgb="0000FFFF"/>
      <rgbColor rgb="00800080"/>
      <rgbColor rgb="00800000"/>
      <rgbColor rgb="00008080"/>
      <rgbColor rgb="000000EE"/>
      <rgbColor rgb="0000CCFF"/>
      <rgbColor rgb="00DDDDDD"/>
      <rgbColor rgb="00CCFFCC"/>
      <rgbColor rgb="00FFFF99"/>
      <rgbColor rgb="0099CCFF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6600"/>
      <rgbColor rgb="00666699"/>
      <rgbColor rgb="00B2B2B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76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12" Type="http://schemas.openxmlformats.org/officeDocument/2006/relationships/image" Target="../media/image31.png"/><Relationship Id="rId17" Type="http://schemas.openxmlformats.org/officeDocument/2006/relationships/image" Target="../media/image1.png"/><Relationship Id="rId2" Type="http://schemas.openxmlformats.org/officeDocument/2006/relationships/image" Target="../media/image21.jpeg"/><Relationship Id="rId16" Type="http://schemas.openxmlformats.org/officeDocument/2006/relationships/image" Target="../media/image35.png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11" Type="http://schemas.openxmlformats.org/officeDocument/2006/relationships/image" Target="../media/image30.png"/><Relationship Id="rId5" Type="http://schemas.openxmlformats.org/officeDocument/2006/relationships/image" Target="../media/image24.jpeg"/><Relationship Id="rId15" Type="http://schemas.openxmlformats.org/officeDocument/2006/relationships/image" Target="../media/image34.png"/><Relationship Id="rId10" Type="http://schemas.openxmlformats.org/officeDocument/2006/relationships/image" Target="../media/image29.png"/><Relationship Id="rId4" Type="http://schemas.openxmlformats.org/officeDocument/2006/relationships/image" Target="../media/image23.jpeg"/><Relationship Id="rId9" Type="http://schemas.openxmlformats.org/officeDocument/2006/relationships/image" Target="../media/image28.png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91109</xdr:colOff>
      <xdr:row>54</xdr:row>
      <xdr:rowOff>240196</xdr:rowOff>
    </xdr:from>
    <xdr:to>
      <xdr:col>8</xdr:col>
      <xdr:colOff>1367459</xdr:colOff>
      <xdr:row>54</xdr:row>
      <xdr:rowOff>687871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8957" y="8382000"/>
          <a:ext cx="1276350" cy="447675"/>
        </a:xfrm>
        <a:prstGeom prst="rect">
          <a:avLst/>
        </a:prstGeom>
      </xdr:spPr>
    </xdr:pic>
    <xdr:clientData/>
  </xdr:twoCellAnchor>
  <xdr:twoCellAnchor editAs="oneCell">
    <xdr:from>
      <xdr:col>8</xdr:col>
      <xdr:colOff>107674</xdr:colOff>
      <xdr:row>117</xdr:row>
      <xdr:rowOff>16564</xdr:rowOff>
    </xdr:from>
    <xdr:to>
      <xdr:col>8</xdr:col>
      <xdr:colOff>1384024</xdr:colOff>
      <xdr:row>119</xdr:row>
      <xdr:rowOff>99805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522" y="18420521"/>
          <a:ext cx="1276350" cy="447675"/>
        </a:xfrm>
        <a:prstGeom prst="rect">
          <a:avLst/>
        </a:prstGeom>
      </xdr:spPr>
    </xdr:pic>
    <xdr:clientData/>
  </xdr:twoCellAnchor>
  <xdr:twoCellAnchor editAs="oneCell">
    <xdr:from>
      <xdr:col>8</xdr:col>
      <xdr:colOff>115957</xdr:colOff>
      <xdr:row>165</xdr:row>
      <xdr:rowOff>140805</xdr:rowOff>
    </xdr:from>
    <xdr:to>
      <xdr:col>8</xdr:col>
      <xdr:colOff>1392307</xdr:colOff>
      <xdr:row>168</xdr:row>
      <xdr:rowOff>41828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3805" y="28243696"/>
          <a:ext cx="1276350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276225</xdr:colOff>
      <xdr:row>2</xdr:row>
      <xdr:rowOff>38100</xdr:rowOff>
    </xdr:from>
    <xdr:to>
      <xdr:col>15</xdr:col>
      <xdr:colOff>47625</xdr:colOff>
      <xdr:row>13</xdr:row>
      <xdr:rowOff>9525</xdr:rowOff>
    </xdr:to>
    <xdr:pic>
      <xdr:nvPicPr>
        <xdr:cNvPr id="2267" name="Зображення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076325"/>
          <a:ext cx="1676400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12</xdr:col>
      <xdr:colOff>66675</xdr:colOff>
      <xdr:row>60</xdr:row>
      <xdr:rowOff>123825</xdr:rowOff>
    </xdr:from>
    <xdr:to>
      <xdr:col>15</xdr:col>
      <xdr:colOff>247650</xdr:colOff>
      <xdr:row>71</xdr:row>
      <xdr:rowOff>85725</xdr:rowOff>
    </xdr:to>
    <xdr:pic>
      <xdr:nvPicPr>
        <xdr:cNvPr id="2268" name="Зображення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9001125"/>
          <a:ext cx="1638300" cy="1504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12</xdr:col>
      <xdr:colOff>19050</xdr:colOff>
      <xdr:row>51</xdr:row>
      <xdr:rowOff>104775</xdr:rowOff>
    </xdr:from>
    <xdr:to>
      <xdr:col>15</xdr:col>
      <xdr:colOff>104775</xdr:colOff>
      <xdr:row>57</xdr:row>
      <xdr:rowOff>76200</xdr:rowOff>
    </xdr:to>
    <xdr:pic>
      <xdr:nvPicPr>
        <xdr:cNvPr id="2269" name="Зображення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7743825"/>
          <a:ext cx="1543050" cy="781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12</xdr:col>
      <xdr:colOff>19050</xdr:colOff>
      <xdr:row>22</xdr:row>
      <xdr:rowOff>38100</xdr:rowOff>
    </xdr:from>
    <xdr:to>
      <xdr:col>15</xdr:col>
      <xdr:colOff>76200</xdr:colOff>
      <xdr:row>28</xdr:row>
      <xdr:rowOff>19050</xdr:rowOff>
    </xdr:to>
    <xdr:pic>
      <xdr:nvPicPr>
        <xdr:cNvPr id="2270" name="Зображення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3343275"/>
          <a:ext cx="1514475" cy="781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12</xdr:col>
      <xdr:colOff>57150</xdr:colOff>
      <xdr:row>38</xdr:row>
      <xdr:rowOff>57150</xdr:rowOff>
    </xdr:from>
    <xdr:to>
      <xdr:col>15</xdr:col>
      <xdr:colOff>57150</xdr:colOff>
      <xdr:row>42</xdr:row>
      <xdr:rowOff>28575</xdr:rowOff>
    </xdr:to>
    <xdr:pic>
      <xdr:nvPicPr>
        <xdr:cNvPr id="2271" name="Зображення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5495925"/>
          <a:ext cx="145732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12</xdr:col>
      <xdr:colOff>304800</xdr:colOff>
      <xdr:row>14</xdr:row>
      <xdr:rowOff>19050</xdr:rowOff>
    </xdr:from>
    <xdr:to>
      <xdr:col>14</xdr:col>
      <xdr:colOff>114300</xdr:colOff>
      <xdr:row>19</xdr:row>
      <xdr:rowOff>104775</xdr:rowOff>
    </xdr:to>
    <xdr:pic>
      <xdr:nvPicPr>
        <xdr:cNvPr id="2272" name="Зображення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2257425"/>
          <a:ext cx="82867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12</xdr:col>
      <xdr:colOff>66675</xdr:colOff>
      <xdr:row>29</xdr:row>
      <xdr:rowOff>85725</xdr:rowOff>
    </xdr:from>
    <xdr:to>
      <xdr:col>14</xdr:col>
      <xdr:colOff>409575</xdr:colOff>
      <xdr:row>36</xdr:row>
      <xdr:rowOff>66675</xdr:rowOff>
    </xdr:to>
    <xdr:pic>
      <xdr:nvPicPr>
        <xdr:cNvPr id="2273" name="Зображення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4324350"/>
          <a:ext cx="13620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11</xdr:col>
      <xdr:colOff>428625</xdr:colOff>
      <xdr:row>99</xdr:row>
      <xdr:rowOff>28575</xdr:rowOff>
    </xdr:from>
    <xdr:to>
      <xdr:col>14</xdr:col>
      <xdr:colOff>428625</xdr:colOff>
      <xdr:row>106</xdr:row>
      <xdr:rowOff>85725</xdr:rowOff>
    </xdr:to>
    <xdr:pic>
      <xdr:nvPicPr>
        <xdr:cNvPr id="2274" name="Зображення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5392400"/>
          <a:ext cx="146685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12</xdr:col>
      <xdr:colOff>114300</xdr:colOff>
      <xdr:row>125</xdr:row>
      <xdr:rowOff>95250</xdr:rowOff>
    </xdr:from>
    <xdr:to>
      <xdr:col>14</xdr:col>
      <xdr:colOff>323850</xdr:colOff>
      <xdr:row>130</xdr:row>
      <xdr:rowOff>123825</xdr:rowOff>
    </xdr:to>
    <xdr:pic>
      <xdr:nvPicPr>
        <xdr:cNvPr id="2275" name="Зображення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9983450"/>
          <a:ext cx="1228725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11</xdr:col>
      <xdr:colOff>438150</xdr:colOff>
      <xdr:row>130</xdr:row>
      <xdr:rowOff>85725</xdr:rowOff>
    </xdr:from>
    <xdr:to>
      <xdr:col>14</xdr:col>
      <xdr:colOff>352425</xdr:colOff>
      <xdr:row>141</xdr:row>
      <xdr:rowOff>63500</xdr:rowOff>
    </xdr:to>
    <xdr:pic>
      <xdr:nvPicPr>
        <xdr:cNvPr id="2276" name="Зображення 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20993100"/>
          <a:ext cx="1381125" cy="1473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2</xdr:col>
      <xdr:colOff>28575</xdr:colOff>
      <xdr:row>121</xdr:row>
      <xdr:rowOff>47625</xdr:rowOff>
    </xdr:from>
    <xdr:to>
      <xdr:col>2</xdr:col>
      <xdr:colOff>1114425</xdr:colOff>
      <xdr:row>122</xdr:row>
      <xdr:rowOff>469900</xdr:rowOff>
    </xdr:to>
    <xdr:pic>
      <xdr:nvPicPr>
        <xdr:cNvPr id="2277" name="Зображення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792825"/>
          <a:ext cx="1085850" cy="555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11</xdr:col>
      <xdr:colOff>323850</xdr:colOff>
      <xdr:row>106</xdr:row>
      <xdr:rowOff>104775</xdr:rowOff>
    </xdr:from>
    <xdr:to>
      <xdr:col>15</xdr:col>
      <xdr:colOff>28575</xdr:colOff>
      <xdr:row>114</xdr:row>
      <xdr:rowOff>19050</xdr:rowOff>
    </xdr:to>
    <xdr:pic>
      <xdr:nvPicPr>
        <xdr:cNvPr id="2278" name="Зображення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16402050"/>
          <a:ext cx="1609725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12</xdr:col>
      <xdr:colOff>76200</xdr:colOff>
      <xdr:row>83</xdr:row>
      <xdr:rowOff>933450</xdr:rowOff>
    </xdr:from>
    <xdr:to>
      <xdr:col>15</xdr:col>
      <xdr:colOff>47625</xdr:colOff>
      <xdr:row>97</xdr:row>
      <xdr:rowOff>9525</xdr:rowOff>
    </xdr:to>
    <xdr:pic>
      <xdr:nvPicPr>
        <xdr:cNvPr id="2279" name="Зображення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13296900"/>
          <a:ext cx="1428750" cy="1809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11</xdr:col>
      <xdr:colOff>133350</xdr:colOff>
      <xdr:row>112</xdr:row>
      <xdr:rowOff>85725</xdr:rowOff>
    </xdr:from>
    <xdr:to>
      <xdr:col>15</xdr:col>
      <xdr:colOff>161925</xdr:colOff>
      <xdr:row>122</xdr:row>
      <xdr:rowOff>190500</xdr:rowOff>
    </xdr:to>
    <xdr:pic>
      <xdr:nvPicPr>
        <xdr:cNvPr id="2280" name="Зображення 1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7630775"/>
          <a:ext cx="193357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6</xdr:col>
      <xdr:colOff>314325</xdr:colOff>
      <xdr:row>121</xdr:row>
      <xdr:rowOff>76200</xdr:rowOff>
    </xdr:from>
    <xdr:to>
      <xdr:col>7</xdr:col>
      <xdr:colOff>523875</xdr:colOff>
      <xdr:row>122</xdr:row>
      <xdr:rowOff>660400</xdr:rowOff>
    </xdr:to>
    <xdr:pic>
      <xdr:nvPicPr>
        <xdr:cNvPr id="2281" name="Зображення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8821400"/>
          <a:ext cx="619125" cy="717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12</xdr:col>
      <xdr:colOff>76200</xdr:colOff>
      <xdr:row>122</xdr:row>
      <xdr:rowOff>250825</xdr:rowOff>
    </xdr:from>
    <xdr:to>
      <xdr:col>14</xdr:col>
      <xdr:colOff>342900</xdr:colOff>
      <xdr:row>124</xdr:row>
      <xdr:rowOff>66675</xdr:rowOff>
    </xdr:to>
    <xdr:pic>
      <xdr:nvPicPr>
        <xdr:cNvPr id="2282" name="Зображення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19129375"/>
          <a:ext cx="1285875" cy="692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2</xdr:col>
      <xdr:colOff>1266825</xdr:colOff>
      <xdr:row>121</xdr:row>
      <xdr:rowOff>9525</xdr:rowOff>
    </xdr:from>
    <xdr:to>
      <xdr:col>6</xdr:col>
      <xdr:colOff>209550</xdr:colOff>
      <xdr:row>122</xdr:row>
      <xdr:rowOff>612775</xdr:rowOff>
    </xdr:to>
    <xdr:pic>
      <xdr:nvPicPr>
        <xdr:cNvPr id="2283" name="Зображення 1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8754725"/>
          <a:ext cx="1600200" cy="736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12</xdr:col>
      <xdr:colOff>133350</xdr:colOff>
      <xdr:row>43</xdr:row>
      <xdr:rowOff>123825</xdr:rowOff>
    </xdr:from>
    <xdr:to>
      <xdr:col>14</xdr:col>
      <xdr:colOff>304800</xdr:colOff>
      <xdr:row>49</xdr:row>
      <xdr:rowOff>95250</xdr:rowOff>
    </xdr:to>
    <xdr:pic>
      <xdr:nvPicPr>
        <xdr:cNvPr id="2284" name="Зображення 1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696075"/>
          <a:ext cx="119062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352425</xdr:colOff>
      <xdr:row>142</xdr:row>
      <xdr:rowOff>57150</xdr:rowOff>
    </xdr:from>
    <xdr:to>
      <xdr:col>15</xdr:col>
      <xdr:colOff>171450</xdr:colOff>
      <xdr:row>145</xdr:row>
      <xdr:rowOff>19050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22621875"/>
          <a:ext cx="1276350" cy="447675"/>
        </a:xfrm>
        <a:prstGeom prst="rect">
          <a:avLst/>
        </a:prstGeom>
      </xdr:spPr>
    </xdr:pic>
    <xdr:clientData/>
  </xdr:twoCellAnchor>
  <xdr:twoCellAnchor editAs="oneCell">
    <xdr:from>
      <xdr:col>12</xdr:col>
      <xdr:colOff>342900</xdr:colOff>
      <xdr:row>76</xdr:row>
      <xdr:rowOff>95250</xdr:rowOff>
    </xdr:from>
    <xdr:to>
      <xdr:col>15</xdr:col>
      <xdr:colOff>161925</xdr:colOff>
      <xdr:row>80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850" y="11182350"/>
          <a:ext cx="1276350" cy="447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318882</xdr:colOff>
      <xdr:row>100</xdr:row>
      <xdr:rowOff>115958</xdr:rowOff>
    </xdr:from>
    <xdr:to>
      <xdr:col>10</xdr:col>
      <xdr:colOff>1642857</xdr:colOff>
      <xdr:row>108</xdr:row>
      <xdr:rowOff>115544</xdr:rowOff>
    </xdr:to>
    <xdr:pic>
      <xdr:nvPicPr>
        <xdr:cNvPr id="328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5599" y="14842436"/>
          <a:ext cx="1323975" cy="9934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304800</xdr:colOff>
      <xdr:row>76</xdr:row>
      <xdr:rowOff>66675</xdr:rowOff>
    </xdr:from>
    <xdr:to>
      <xdr:col>10</xdr:col>
      <xdr:colOff>1638300</xdr:colOff>
      <xdr:row>93</xdr:row>
      <xdr:rowOff>38100</xdr:rowOff>
    </xdr:to>
    <xdr:pic>
      <xdr:nvPicPr>
        <xdr:cNvPr id="329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1268075"/>
          <a:ext cx="133350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283265</xdr:colOff>
      <xdr:row>115</xdr:row>
      <xdr:rowOff>91109</xdr:rowOff>
    </xdr:from>
    <xdr:to>
      <xdr:col>10</xdr:col>
      <xdr:colOff>1616765</xdr:colOff>
      <xdr:row>123</xdr:row>
      <xdr:rowOff>91109</xdr:rowOff>
    </xdr:to>
    <xdr:pic>
      <xdr:nvPicPr>
        <xdr:cNvPr id="329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9982" y="16681174"/>
          <a:ext cx="1333500" cy="9939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285750</xdr:colOff>
      <xdr:row>35</xdr:row>
      <xdr:rowOff>28575</xdr:rowOff>
    </xdr:from>
    <xdr:to>
      <xdr:col>10</xdr:col>
      <xdr:colOff>1600200</xdr:colOff>
      <xdr:row>43</xdr:row>
      <xdr:rowOff>28575</xdr:rowOff>
    </xdr:to>
    <xdr:pic>
      <xdr:nvPicPr>
        <xdr:cNvPr id="329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5400675"/>
          <a:ext cx="131445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247650</xdr:colOff>
      <xdr:row>45</xdr:row>
      <xdr:rowOff>114300</xdr:rowOff>
    </xdr:from>
    <xdr:to>
      <xdr:col>10</xdr:col>
      <xdr:colOff>1571625</xdr:colOff>
      <xdr:row>60</xdr:row>
      <xdr:rowOff>38100</xdr:rowOff>
    </xdr:to>
    <xdr:pic>
      <xdr:nvPicPr>
        <xdr:cNvPr id="329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6724650"/>
          <a:ext cx="1323975" cy="1790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238125</xdr:colOff>
      <xdr:row>3</xdr:row>
      <xdr:rowOff>28575</xdr:rowOff>
    </xdr:from>
    <xdr:to>
      <xdr:col>10</xdr:col>
      <xdr:colOff>1562100</xdr:colOff>
      <xdr:row>14</xdr:row>
      <xdr:rowOff>38100</xdr:rowOff>
    </xdr:to>
    <xdr:pic>
      <xdr:nvPicPr>
        <xdr:cNvPr id="329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238250"/>
          <a:ext cx="1323975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276225</xdr:colOff>
      <xdr:row>18</xdr:row>
      <xdr:rowOff>19050</xdr:rowOff>
    </xdr:from>
    <xdr:to>
      <xdr:col>10</xdr:col>
      <xdr:colOff>1600200</xdr:colOff>
      <xdr:row>31</xdr:row>
      <xdr:rowOff>28575</xdr:rowOff>
    </xdr:to>
    <xdr:pic>
      <xdr:nvPicPr>
        <xdr:cNvPr id="329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2943225"/>
          <a:ext cx="1323975" cy="1962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10</xdr:col>
      <xdr:colOff>329236</xdr:colOff>
      <xdr:row>136</xdr:row>
      <xdr:rowOff>62120</xdr:rowOff>
    </xdr:from>
    <xdr:to>
      <xdr:col>10</xdr:col>
      <xdr:colOff>1634161</xdr:colOff>
      <xdr:row>144</xdr:row>
      <xdr:rowOff>81170</xdr:rowOff>
    </xdr:to>
    <xdr:pic>
      <xdr:nvPicPr>
        <xdr:cNvPr id="3297" name="Зображення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953" y="19261207"/>
          <a:ext cx="1304925" cy="10129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10</xdr:col>
      <xdr:colOff>291134</xdr:colOff>
      <xdr:row>127</xdr:row>
      <xdr:rowOff>72473</xdr:rowOff>
    </xdr:from>
    <xdr:to>
      <xdr:col>10</xdr:col>
      <xdr:colOff>1586534</xdr:colOff>
      <xdr:row>132</xdr:row>
      <xdr:rowOff>62949</xdr:rowOff>
    </xdr:to>
    <xdr:pic>
      <xdr:nvPicPr>
        <xdr:cNvPr id="3298" name="Зображення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7851" y="18153408"/>
          <a:ext cx="1295400" cy="61167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9</xdr:col>
      <xdr:colOff>355324</xdr:colOff>
      <xdr:row>155</xdr:row>
      <xdr:rowOff>154885</xdr:rowOff>
    </xdr:from>
    <xdr:to>
      <xdr:col>10</xdr:col>
      <xdr:colOff>573571</xdr:colOff>
      <xdr:row>158</xdr:row>
      <xdr:rowOff>152814</xdr:rowOff>
    </xdr:to>
    <xdr:pic>
      <xdr:nvPicPr>
        <xdr:cNvPr id="3300" name="Зображення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2867" y="21962994"/>
          <a:ext cx="897421" cy="9669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10</xdr:col>
      <xdr:colOff>776496</xdr:colOff>
      <xdr:row>160</xdr:row>
      <xdr:rowOff>2897</xdr:rowOff>
    </xdr:from>
    <xdr:to>
      <xdr:col>10</xdr:col>
      <xdr:colOff>1681371</xdr:colOff>
      <xdr:row>165</xdr:row>
      <xdr:rowOff>130449</xdr:rowOff>
    </xdr:to>
    <xdr:pic>
      <xdr:nvPicPr>
        <xdr:cNvPr id="3301" name="Зображення 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3213" y="23111375"/>
          <a:ext cx="904875" cy="9558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9</xdr:col>
      <xdr:colOff>291548</xdr:colOff>
      <xdr:row>166</xdr:row>
      <xdr:rowOff>91110</xdr:rowOff>
    </xdr:from>
    <xdr:to>
      <xdr:col>10</xdr:col>
      <xdr:colOff>566945</xdr:colOff>
      <xdr:row>172</xdr:row>
      <xdr:rowOff>87382</xdr:rowOff>
    </xdr:to>
    <xdr:pic>
      <xdr:nvPicPr>
        <xdr:cNvPr id="3302" name="Зображення 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9091" y="24193501"/>
          <a:ext cx="954571" cy="990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10</xdr:col>
      <xdr:colOff>705265</xdr:colOff>
      <xdr:row>173</xdr:row>
      <xdr:rowOff>154470</xdr:rowOff>
    </xdr:from>
    <xdr:to>
      <xdr:col>10</xdr:col>
      <xdr:colOff>1638715</xdr:colOff>
      <xdr:row>179</xdr:row>
      <xdr:rowOff>154470</xdr:rowOff>
    </xdr:to>
    <xdr:pic>
      <xdr:nvPicPr>
        <xdr:cNvPr id="3303" name="Зображення 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1982" y="25416427"/>
          <a:ext cx="933450" cy="9939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9</xdr:col>
      <xdr:colOff>308942</xdr:colOff>
      <xdr:row>180</xdr:row>
      <xdr:rowOff>79099</xdr:rowOff>
    </xdr:from>
    <xdr:to>
      <xdr:col>10</xdr:col>
      <xdr:colOff>631964</xdr:colOff>
      <xdr:row>186</xdr:row>
      <xdr:rowOff>31475</xdr:rowOff>
    </xdr:to>
    <xdr:pic>
      <xdr:nvPicPr>
        <xdr:cNvPr id="3304" name="Зображення 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6485" y="26500621"/>
          <a:ext cx="1002196" cy="94628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10</xdr:col>
      <xdr:colOff>674206</xdr:colOff>
      <xdr:row>186</xdr:row>
      <xdr:rowOff>129209</xdr:rowOff>
    </xdr:from>
    <xdr:to>
      <xdr:col>10</xdr:col>
      <xdr:colOff>1721956</xdr:colOff>
      <xdr:row>192</xdr:row>
      <xdr:rowOff>148259</xdr:rowOff>
    </xdr:to>
    <xdr:pic>
      <xdr:nvPicPr>
        <xdr:cNvPr id="3305" name="Зображення 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923" y="27544644"/>
          <a:ext cx="1047750" cy="10129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9</xdr:col>
      <xdr:colOff>269599</xdr:colOff>
      <xdr:row>193</xdr:row>
      <xdr:rowOff>113886</xdr:rowOff>
    </xdr:from>
    <xdr:to>
      <xdr:col>10</xdr:col>
      <xdr:colOff>670892</xdr:colOff>
      <xdr:row>198</xdr:row>
      <xdr:rowOff>7869</xdr:rowOff>
    </xdr:to>
    <xdr:pic>
      <xdr:nvPicPr>
        <xdr:cNvPr id="3306" name="Зображення 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7142" y="28688886"/>
          <a:ext cx="1080467" cy="10949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10</xdr:col>
      <xdr:colOff>86554</xdr:colOff>
      <xdr:row>217</xdr:row>
      <xdr:rowOff>90695</xdr:rowOff>
    </xdr:from>
    <xdr:to>
      <xdr:col>10</xdr:col>
      <xdr:colOff>981904</xdr:colOff>
      <xdr:row>221</xdr:row>
      <xdr:rowOff>2070</xdr:rowOff>
    </xdr:to>
    <xdr:pic>
      <xdr:nvPicPr>
        <xdr:cNvPr id="3307" name="Зображення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3271" y="33742934"/>
          <a:ext cx="895350" cy="9549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10</xdr:col>
      <xdr:colOff>981905</xdr:colOff>
      <xdr:row>222</xdr:row>
      <xdr:rowOff>120513</xdr:rowOff>
    </xdr:from>
    <xdr:to>
      <xdr:col>10</xdr:col>
      <xdr:colOff>1877255</xdr:colOff>
      <xdr:row>228</xdr:row>
      <xdr:rowOff>72888</xdr:rowOff>
    </xdr:to>
    <xdr:pic>
      <xdr:nvPicPr>
        <xdr:cNvPr id="3308" name="Зображення 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8622" y="34982013"/>
          <a:ext cx="895350" cy="9462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10</xdr:col>
      <xdr:colOff>41413</xdr:colOff>
      <xdr:row>229</xdr:row>
      <xdr:rowOff>19465</xdr:rowOff>
    </xdr:from>
    <xdr:to>
      <xdr:col>10</xdr:col>
      <xdr:colOff>1003438</xdr:colOff>
      <xdr:row>235</xdr:row>
      <xdr:rowOff>19465</xdr:rowOff>
    </xdr:to>
    <xdr:pic>
      <xdr:nvPicPr>
        <xdr:cNvPr id="3309" name="Зображення 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8130" y="36040530"/>
          <a:ext cx="962025" cy="9939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10</xdr:col>
      <xdr:colOff>961610</xdr:colOff>
      <xdr:row>236</xdr:row>
      <xdr:rowOff>29404</xdr:rowOff>
    </xdr:from>
    <xdr:to>
      <xdr:col>10</xdr:col>
      <xdr:colOff>1895060</xdr:colOff>
      <xdr:row>242</xdr:row>
      <xdr:rowOff>19879</xdr:rowOff>
    </xdr:to>
    <xdr:pic>
      <xdr:nvPicPr>
        <xdr:cNvPr id="3310" name="Зображення 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8327" y="37210034"/>
          <a:ext cx="933450" cy="9843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10</xdr:col>
      <xdr:colOff>20293</xdr:colOff>
      <xdr:row>243</xdr:row>
      <xdr:rowOff>11595</xdr:rowOff>
    </xdr:from>
    <xdr:to>
      <xdr:col>10</xdr:col>
      <xdr:colOff>1022489</xdr:colOff>
      <xdr:row>248</xdr:row>
      <xdr:rowOff>129622</xdr:rowOff>
    </xdr:to>
    <xdr:pic>
      <xdr:nvPicPr>
        <xdr:cNvPr id="3312" name="Зображення 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010" y="38351791"/>
          <a:ext cx="1002196" cy="9462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10</xdr:col>
      <xdr:colOff>937178</xdr:colOff>
      <xdr:row>249</xdr:row>
      <xdr:rowOff>148673</xdr:rowOff>
    </xdr:from>
    <xdr:to>
      <xdr:col>10</xdr:col>
      <xdr:colOff>1984928</xdr:colOff>
      <xdr:row>256</xdr:row>
      <xdr:rowOff>11596</xdr:rowOff>
    </xdr:to>
    <xdr:pic>
      <xdr:nvPicPr>
        <xdr:cNvPr id="3313" name="Зображення 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3895" y="39482782"/>
          <a:ext cx="1047750" cy="10224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10</xdr:col>
      <xdr:colOff>5799</xdr:colOff>
      <xdr:row>256</xdr:row>
      <xdr:rowOff>59220</xdr:rowOff>
    </xdr:from>
    <xdr:to>
      <xdr:col>10</xdr:col>
      <xdr:colOff>1084195</xdr:colOff>
      <xdr:row>259</xdr:row>
      <xdr:rowOff>167722</xdr:rowOff>
    </xdr:to>
    <xdr:pic>
      <xdr:nvPicPr>
        <xdr:cNvPr id="3314" name="Зображення 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2516" y="40552894"/>
          <a:ext cx="1078396" cy="11272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612912</xdr:colOff>
      <xdr:row>212</xdr:row>
      <xdr:rowOff>74543</xdr:rowOff>
    </xdr:from>
    <xdr:to>
      <xdr:col>10</xdr:col>
      <xdr:colOff>1889262</xdr:colOff>
      <xdr:row>214</xdr:row>
      <xdr:rowOff>33544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9629" y="32327021"/>
          <a:ext cx="1276350" cy="447675"/>
        </a:xfrm>
        <a:prstGeom prst="rect">
          <a:avLst/>
        </a:prstGeom>
      </xdr:spPr>
    </xdr:pic>
    <xdr:clientData/>
  </xdr:twoCellAnchor>
  <xdr:twoCellAnchor editAs="oneCell">
    <xdr:from>
      <xdr:col>10</xdr:col>
      <xdr:colOff>530087</xdr:colOff>
      <xdr:row>264</xdr:row>
      <xdr:rowOff>57978</xdr:rowOff>
    </xdr:from>
    <xdr:to>
      <xdr:col>10</xdr:col>
      <xdr:colOff>1806437</xdr:colOff>
      <xdr:row>267</xdr:row>
      <xdr:rowOff>8697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6804" y="42547761"/>
          <a:ext cx="1276350" cy="447675"/>
        </a:xfrm>
        <a:prstGeom prst="rect">
          <a:avLst/>
        </a:prstGeom>
      </xdr:spPr>
    </xdr:pic>
    <xdr:clientData/>
  </xdr:twoCellAnchor>
  <xdr:twoCellAnchor editAs="oneCell">
    <xdr:from>
      <xdr:col>10</xdr:col>
      <xdr:colOff>372719</xdr:colOff>
      <xdr:row>148</xdr:row>
      <xdr:rowOff>16565</xdr:rowOff>
    </xdr:from>
    <xdr:to>
      <xdr:col>10</xdr:col>
      <xdr:colOff>1649069</xdr:colOff>
      <xdr:row>151</xdr:row>
      <xdr:rowOff>91523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9436" y="20706522"/>
          <a:ext cx="1276350" cy="447675"/>
        </a:xfrm>
        <a:prstGeom prst="rect">
          <a:avLst/>
        </a:prstGeom>
      </xdr:spPr>
    </xdr:pic>
    <xdr:clientData/>
  </xdr:twoCellAnchor>
  <xdr:twoCellAnchor editAs="oneCell">
    <xdr:from>
      <xdr:col>10</xdr:col>
      <xdr:colOff>488674</xdr:colOff>
      <xdr:row>68</xdr:row>
      <xdr:rowOff>57978</xdr:rowOff>
    </xdr:from>
    <xdr:to>
      <xdr:col>10</xdr:col>
      <xdr:colOff>1765024</xdr:colOff>
      <xdr:row>72</xdr:row>
      <xdr:rowOff>8696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5391" y="9558130"/>
          <a:ext cx="1276350" cy="447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161925</xdr:colOff>
      <xdr:row>99</xdr:row>
      <xdr:rowOff>161925</xdr:rowOff>
    </xdr:from>
    <xdr:to>
      <xdr:col>8</xdr:col>
      <xdr:colOff>1438275</xdr:colOff>
      <xdr:row>102</xdr:row>
      <xdr:rowOff>66675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18554700"/>
          <a:ext cx="1276350" cy="447675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64</xdr:row>
      <xdr:rowOff>152400</xdr:rowOff>
    </xdr:from>
    <xdr:to>
      <xdr:col>8</xdr:col>
      <xdr:colOff>1476375</xdr:colOff>
      <xdr:row>67</xdr:row>
      <xdr:rowOff>85725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5" y="11744325"/>
          <a:ext cx="1276350" cy="447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482600</xdr:colOff>
      <xdr:row>54</xdr:row>
      <xdr:rowOff>101600</xdr:rowOff>
    </xdr:from>
    <xdr:to>
      <xdr:col>10</xdr:col>
      <xdr:colOff>336550</xdr:colOff>
      <xdr:row>57</xdr:row>
      <xdr:rowOff>53975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9309100"/>
          <a:ext cx="1276350" cy="447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145774</xdr:colOff>
      <xdr:row>123</xdr:row>
      <xdr:rowOff>114853</xdr:rowOff>
    </xdr:from>
    <xdr:to>
      <xdr:col>9</xdr:col>
      <xdr:colOff>853937</xdr:colOff>
      <xdr:row>126</xdr:row>
      <xdr:rowOff>67228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7535" y="21699331"/>
          <a:ext cx="1279663" cy="44933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47</xdr:row>
      <xdr:rowOff>49695</xdr:rowOff>
    </xdr:from>
    <xdr:to>
      <xdr:col>9</xdr:col>
      <xdr:colOff>708163</xdr:colOff>
      <xdr:row>50</xdr:row>
      <xdr:rowOff>101462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3783" y="8522804"/>
          <a:ext cx="1279663" cy="4493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673100</xdr:colOff>
      <xdr:row>139</xdr:row>
      <xdr:rowOff>142875</xdr:rowOff>
    </xdr:from>
    <xdr:to>
      <xdr:col>11</xdr:col>
      <xdr:colOff>107950</xdr:colOff>
      <xdr:row>142</xdr:row>
      <xdr:rowOff>47625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5325" y="23641050"/>
          <a:ext cx="1273175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628650</xdr:colOff>
      <xdr:row>70</xdr:row>
      <xdr:rowOff>114300</xdr:rowOff>
    </xdr:from>
    <xdr:to>
      <xdr:col>11</xdr:col>
      <xdr:colOff>63500</xdr:colOff>
      <xdr:row>73</xdr:row>
      <xdr:rowOff>104775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12115800"/>
          <a:ext cx="1273175" cy="4476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546100</xdr:colOff>
      <xdr:row>92</xdr:row>
      <xdr:rowOff>19050</xdr:rowOff>
    </xdr:from>
    <xdr:to>
      <xdr:col>9</xdr:col>
      <xdr:colOff>1250950</xdr:colOff>
      <xdr:row>94</xdr:row>
      <xdr:rowOff>133351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6825" y="16459200"/>
          <a:ext cx="1276350" cy="438151"/>
        </a:xfrm>
        <a:prstGeom prst="rect">
          <a:avLst/>
        </a:prstGeom>
      </xdr:spPr>
    </xdr:pic>
    <xdr:clientData/>
  </xdr:twoCellAnchor>
  <xdr:twoCellAnchor editAs="oneCell">
    <xdr:from>
      <xdr:col>8</xdr:col>
      <xdr:colOff>523875</xdr:colOff>
      <xdr:row>50</xdr:row>
      <xdr:rowOff>114300</xdr:rowOff>
    </xdr:from>
    <xdr:to>
      <xdr:col>9</xdr:col>
      <xdr:colOff>1228725</xdr:colOff>
      <xdr:row>53</xdr:row>
      <xdr:rowOff>66676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8915400"/>
          <a:ext cx="1276350" cy="4381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154608</xdr:colOff>
      <xdr:row>56</xdr:row>
      <xdr:rowOff>118164</xdr:rowOff>
    </xdr:from>
    <xdr:to>
      <xdr:col>9</xdr:col>
      <xdr:colOff>862771</xdr:colOff>
      <xdr:row>59</xdr:row>
      <xdr:rowOff>32439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4347" y="11978860"/>
          <a:ext cx="1279663" cy="4609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">
          <cell r="B1" t="str">
            <v>price</v>
          </cell>
        </row>
        <row r="3">
          <cell r="A3" t="str">
            <v>PO-1-TP-503-05-11-85</v>
          </cell>
          <cell r="B3" t="str">
            <v>18 717,00</v>
          </cell>
        </row>
        <row r="4">
          <cell r="A4" t="str">
            <v>PP-1-TP-503-05-11-85</v>
          </cell>
          <cell r="B4" t="str">
            <v>15 823,00</v>
          </cell>
        </row>
        <row r="5">
          <cell r="A5" t="str">
            <v>PS-1-TP-503-05-11-85</v>
          </cell>
          <cell r="B5" t="str">
            <v>5 875,00</v>
          </cell>
        </row>
        <row r="6">
          <cell r="A6" t="str">
            <v>PS-1-TP-503-05-11-85-1</v>
          </cell>
          <cell r="B6" t="str">
            <v>1 865,00</v>
          </cell>
        </row>
        <row r="7">
          <cell r="A7" t="str">
            <v>PS-2-TP-503-05-11-85</v>
          </cell>
          <cell r="B7" t="str">
            <v>7 149,00</v>
          </cell>
        </row>
        <row r="8">
          <cell r="A8" t="str">
            <v>PS-3-TP-503-05-11-85</v>
          </cell>
          <cell r="B8" t="str">
            <v>7 055,00</v>
          </cell>
        </row>
        <row r="9">
          <cell r="A9" t="str">
            <v>PS-3-TP-503-05-11-85-1</v>
          </cell>
          <cell r="B9" t="str">
            <v>10 226,00</v>
          </cell>
        </row>
        <row r="11">
          <cell r="A11" t="str">
            <v>BSG-B12,5-P1-F50</v>
          </cell>
          <cell r="B11" t="str">
            <v>1 830,00</v>
          </cell>
        </row>
        <row r="12">
          <cell r="A12" t="str">
            <v>BSG-B12,5-P2-F50</v>
          </cell>
          <cell r="B12" t="str">
            <v>1 884,00</v>
          </cell>
        </row>
        <row r="13">
          <cell r="A13" t="str">
            <v>BSG-B12,5-P3-F50</v>
          </cell>
          <cell r="B13" t="str">
            <v>1 966,80</v>
          </cell>
        </row>
        <row r="14">
          <cell r="A14" t="str">
            <v>BSG-B12,5-P4-F-50</v>
          </cell>
          <cell r="B14" t="str">
            <v>2 067,60</v>
          </cell>
        </row>
        <row r="15">
          <cell r="A15" t="str">
            <v>BSG-B15-P1-F50</v>
          </cell>
          <cell r="B15" t="str">
            <v>1 864,80</v>
          </cell>
        </row>
        <row r="16">
          <cell r="A16" t="str">
            <v>BSG-B15-P2-F200</v>
          </cell>
          <cell r="B16" t="str">
            <v>1 958,40</v>
          </cell>
        </row>
        <row r="17">
          <cell r="A17" t="str">
            <v>BSG-B15-P2-F50</v>
          </cell>
          <cell r="B17" t="str">
            <v>1 918,80</v>
          </cell>
        </row>
        <row r="18">
          <cell r="A18" t="str">
            <v>BSG-B15-P3-F75 H</v>
          </cell>
        </row>
        <row r="19">
          <cell r="A19" t="str">
            <v>BSG-B15-P4-F50</v>
          </cell>
          <cell r="B19" t="str">
            <v>2 113,30</v>
          </cell>
        </row>
        <row r="20">
          <cell r="A20" t="str">
            <v>BSG-B20-P1-F75-W4</v>
          </cell>
        </row>
        <row r="21">
          <cell r="A21" t="str">
            <v>BSG-B20-P2-F-75-W4</v>
          </cell>
        </row>
        <row r="22">
          <cell r="A22" t="str">
            <v>BSG-B20-P3-F75-W4</v>
          </cell>
        </row>
        <row r="23">
          <cell r="A23" t="str">
            <v>BSG-B20-P4-F-200-W6</v>
          </cell>
          <cell r="B23" t="str">
            <v>#N/A</v>
          </cell>
        </row>
        <row r="24">
          <cell r="A24" t="str">
            <v>BSG-B20-P2-F75-W4</v>
          </cell>
        </row>
        <row r="25">
          <cell r="A25" t="str">
            <v>BSG-B25-P1-F200-W6</v>
          </cell>
          <cell r="B25" t="str">
            <v>2 042,40</v>
          </cell>
        </row>
        <row r="26">
          <cell r="A26" t="str">
            <v>BSG-B25-P2-F200-W6</v>
          </cell>
          <cell r="B26" t="str">
            <v>2 130,00</v>
          </cell>
        </row>
        <row r="27">
          <cell r="A27" t="str">
            <v>BSG-B25-P3-F200-W6</v>
          </cell>
          <cell r="B27" t="str">
            <v>2 245,20</v>
          </cell>
        </row>
        <row r="28">
          <cell r="A28" t="str">
            <v>BSG-B25-P4-F200-W6-Z</v>
          </cell>
          <cell r="B28" t="str">
            <v>2 372,40</v>
          </cell>
        </row>
        <row r="29">
          <cell r="A29" t="str">
            <v>BSG-B25-P5-F200-W8</v>
          </cell>
          <cell r="B29" t="str">
            <v>2 439,60</v>
          </cell>
        </row>
        <row r="30">
          <cell r="A30" t="str">
            <v>BSG-B30-P1-F200-W6</v>
          </cell>
          <cell r="B30" t="str">
            <v>2 136,00</v>
          </cell>
        </row>
        <row r="31">
          <cell r="A31" t="str">
            <v>BSG-B30-P2-F200-W6</v>
          </cell>
          <cell r="B31" t="str">
            <v>2 248,80</v>
          </cell>
        </row>
        <row r="32">
          <cell r="A32" t="str">
            <v>BSG-B30-P3-F200-W6</v>
          </cell>
          <cell r="B32" t="str">
            <v>2 388,00</v>
          </cell>
        </row>
        <row r="33">
          <cell r="A33" t="str">
            <v>BSG-B30-P4-F200-W6</v>
          </cell>
          <cell r="B33" t="str">
            <v>2 486,40</v>
          </cell>
        </row>
        <row r="34">
          <cell r="A34" t="str">
            <v>BSG-B35-P4-F200-W6</v>
          </cell>
          <cell r="B34" t="str">
            <v>2 840,40</v>
          </cell>
        </row>
        <row r="35">
          <cell r="A35" t="str">
            <v>BSG-B40-P3-F200-W6</v>
          </cell>
          <cell r="B35" t="str">
            <v>2 930,40</v>
          </cell>
        </row>
        <row r="36">
          <cell r="A36" t="str">
            <v>BSG-B40-P4-F200-W6</v>
          </cell>
          <cell r="B36" t="str">
            <v>3 020,40</v>
          </cell>
        </row>
        <row r="37">
          <cell r="A37" t="str">
            <v>BSG-B15-P1-F50</v>
          </cell>
          <cell r="B37" t="str">
            <v>1 864,80</v>
          </cell>
        </row>
        <row r="38">
          <cell r="A38" t="str">
            <v>BSG-B7,5-P2-F50</v>
          </cell>
          <cell r="B38" t="str">
            <v>1 790,40</v>
          </cell>
        </row>
        <row r="39">
          <cell r="A39" t="str">
            <v>BSG-B7,5-P3-F50</v>
          </cell>
          <cell r="B39" t="str">
            <v>1 852,80</v>
          </cell>
        </row>
        <row r="40">
          <cell r="A40" t="str">
            <v>BSG-B7,5-P4-F50</v>
          </cell>
          <cell r="B40" t="str">
            <v>1 922,40</v>
          </cell>
        </row>
        <row r="42">
          <cell r="A42" t="str">
            <v>KBSG-B12,5-P3-F50-D1400</v>
          </cell>
        </row>
        <row r="43">
          <cell r="A43" t="str">
            <v>KBSG-B12,5-P4-F50-D1400</v>
          </cell>
        </row>
        <row r="44">
          <cell r="A44" t="str">
            <v>KBSG-B15-P3-F50-D1500</v>
          </cell>
        </row>
        <row r="45">
          <cell r="A45" t="str">
            <v>KBSG-B15-P4-F50-D1500</v>
          </cell>
        </row>
        <row r="46">
          <cell r="A46" t="str">
            <v>KBSG-B20-P4-F50-D1800</v>
          </cell>
        </row>
        <row r="47">
          <cell r="A47" t="str">
            <v>KBSG-B5-P2-F50-D1300</v>
          </cell>
        </row>
        <row r="48">
          <cell r="A48" t="str">
            <v>KBSG-B7,5-P4-F50-D1300</v>
          </cell>
        </row>
        <row r="50">
          <cell r="A50" t="str">
            <v>RK-M100-P12</v>
          </cell>
          <cell r="B50" t="str">
            <v>2 178,00</v>
          </cell>
        </row>
        <row r="51">
          <cell r="A51" t="str">
            <v>RK-M100-P8</v>
          </cell>
          <cell r="B51" t="str">
            <v>2 089,20</v>
          </cell>
        </row>
        <row r="52">
          <cell r="A52" t="str">
            <v>RK-M150-P12</v>
          </cell>
          <cell r="B52" t="str">
            <v>2 463,60</v>
          </cell>
        </row>
        <row r="53">
          <cell r="A53" t="str">
            <v>RK-M150-P8</v>
          </cell>
          <cell r="B53" t="str">
            <v>2 396,40</v>
          </cell>
        </row>
        <row r="54">
          <cell r="A54" t="str">
            <v>RK-M200-P12</v>
          </cell>
          <cell r="B54" t="str">
            <v>2 756,40</v>
          </cell>
        </row>
        <row r="55">
          <cell r="A55" t="str">
            <v>RK-M200-P8</v>
          </cell>
          <cell r="B55" t="str">
            <v>2 630,40</v>
          </cell>
        </row>
        <row r="56">
          <cell r="A56" t="str">
            <v>RK-M50-P12</v>
          </cell>
          <cell r="B56" t="str">
            <v>1 866,00</v>
          </cell>
        </row>
        <row r="57">
          <cell r="A57" t="str">
            <v>RK-M50-P8</v>
          </cell>
          <cell r="B57" t="str">
            <v>2 438,40</v>
          </cell>
        </row>
        <row r="58">
          <cell r="A58" t="str">
            <v>RK-M75-P12</v>
          </cell>
          <cell r="B58" t="str">
            <v>2 089,20</v>
          </cell>
        </row>
        <row r="59">
          <cell r="A59" t="str">
            <v>RK-M75-P8</v>
          </cell>
          <cell r="B59" t="str">
            <v>1 929,60</v>
          </cell>
        </row>
        <row r="60">
          <cell r="A60" t="str">
            <v>RC-M100-P12</v>
          </cell>
          <cell r="B60" t="str">
            <v>2 095,20</v>
          </cell>
        </row>
        <row r="61">
          <cell r="A61" t="str">
            <v>RC-M100-P8</v>
          </cell>
          <cell r="B61" t="str">
            <v>1 965,60</v>
          </cell>
        </row>
        <row r="62">
          <cell r="A62" t="str">
            <v>RC-M150-P12</v>
          </cell>
          <cell r="B62" t="str">
            <v>2 361,40</v>
          </cell>
        </row>
        <row r="63">
          <cell r="A63" t="str">
            <v>RC-M150-P4</v>
          </cell>
          <cell r="B63" t="str">
            <v>2 146,80</v>
          </cell>
        </row>
        <row r="64">
          <cell r="A64" t="str">
            <v>RC-M150-P8</v>
          </cell>
          <cell r="B64" t="str">
            <v>2 202,00</v>
          </cell>
        </row>
        <row r="65">
          <cell r="A65" t="str">
            <v>RC-M200-P12</v>
          </cell>
          <cell r="B65" t="str">
            <v>2 599,20</v>
          </cell>
        </row>
        <row r="66">
          <cell r="A66" t="str">
            <v>RС-M200-P4</v>
          </cell>
          <cell r="B66" t="str">
            <v>2 352,00</v>
          </cell>
        </row>
        <row r="67">
          <cell r="A67" t="str">
            <v>RC-M200-P8</v>
          </cell>
          <cell r="B67" t="str">
            <v>2 420,40</v>
          </cell>
        </row>
        <row r="68">
          <cell r="A68" t="str">
            <v>RС-M300-P4</v>
          </cell>
        </row>
        <row r="69">
          <cell r="A69" t="str">
            <v>RC-M50-P12</v>
          </cell>
          <cell r="B69" t="str">
            <v>1 736,40</v>
          </cell>
        </row>
        <row r="70">
          <cell r="A70" t="str">
            <v>RC-M50-P4</v>
          </cell>
        </row>
        <row r="71">
          <cell r="A71" t="str">
            <v>RC-M50-P8</v>
          </cell>
        </row>
        <row r="72">
          <cell r="A72" t="str">
            <v>RC-M75-P12</v>
          </cell>
          <cell r="B72" t="str">
            <v>1 944,00</v>
          </cell>
        </row>
        <row r="73">
          <cell r="A73" t="str">
            <v>RC-M75-Р4</v>
          </cell>
        </row>
        <row r="74">
          <cell r="A74" t="str">
            <v>RC-M75-P8</v>
          </cell>
          <cell r="B74" t="str">
            <v>1 810,80</v>
          </cell>
        </row>
        <row r="75">
          <cell r="A75" t="str">
            <v>RCG-M100 ZH1</v>
          </cell>
          <cell r="B75" t="str">
            <v>1 899,60</v>
          </cell>
        </row>
        <row r="76">
          <cell r="A76" t="str">
            <v>RCG-M150 ZH1</v>
          </cell>
          <cell r="B76" t="str">
            <v>2 234,40</v>
          </cell>
        </row>
        <row r="77">
          <cell r="A77" t="str">
            <v>RCG-M300 ZH1</v>
          </cell>
          <cell r="B77" t="str">
            <v>2 743,20</v>
          </cell>
        </row>
        <row r="78">
          <cell r="A78" t="str">
            <v>RCG-M50-ZH1</v>
          </cell>
          <cell r="B78" t="str">
            <v>1 569,60</v>
          </cell>
        </row>
        <row r="79">
          <cell r="A79" t="str">
            <v>RCG-M75 ZH1</v>
          </cell>
          <cell r="B79" t="str">
            <v>1 750,80</v>
          </cell>
        </row>
        <row r="81">
          <cell r="A81" t="str">
            <v>BKU-200</v>
          </cell>
          <cell r="B81">
            <v>78.400000000000006</v>
          </cell>
        </row>
        <row r="82">
          <cell r="A82" t="str">
            <v>B-90-390-188-B</v>
          </cell>
          <cell r="B82">
            <v>13.1</v>
          </cell>
        </row>
        <row r="83">
          <cell r="A83" t="str">
            <v>B-90-390-188-P-B</v>
          </cell>
          <cell r="B83">
            <v>15.78</v>
          </cell>
        </row>
        <row r="84">
          <cell r="A84" t="str">
            <v>B-115-490-220-K</v>
          </cell>
          <cell r="B84">
            <v>27.5</v>
          </cell>
        </row>
        <row r="85">
          <cell r="A85" t="str">
            <v>BD-55-55-25-B</v>
          </cell>
          <cell r="B85">
            <v>95</v>
          </cell>
        </row>
        <row r="86">
          <cell r="A86" t="str">
            <v>BD-55-55-25-SH</v>
          </cell>
          <cell r="B86">
            <v>101</v>
          </cell>
        </row>
        <row r="87">
          <cell r="A87" t="str">
            <v>BD-55-55-25-K</v>
          </cell>
          <cell r="B87">
            <v>120</v>
          </cell>
        </row>
        <row r="88">
          <cell r="A88" t="str">
            <v>TERIVA-B</v>
          </cell>
          <cell r="B88">
            <v>31</v>
          </cell>
        </row>
        <row r="89">
          <cell r="A89" t="str">
            <v>TERIVA-SH</v>
          </cell>
          <cell r="B89">
            <v>33</v>
          </cell>
        </row>
        <row r="90">
          <cell r="A90" t="str">
            <v>BO-300</v>
          </cell>
          <cell r="B90">
            <v>53</v>
          </cell>
        </row>
        <row r="91">
          <cell r="A91" t="str">
            <v>B-115-490-220-B</v>
          </cell>
          <cell r="B91">
            <v>19.3</v>
          </cell>
        </row>
        <row r="92">
          <cell r="A92" t="str">
            <v>B-190-390-188-B</v>
          </cell>
          <cell r="B92">
            <v>20.5</v>
          </cell>
        </row>
        <row r="93">
          <cell r="A93" t="str">
            <v>BD-48-48-33-B</v>
          </cell>
          <cell r="B93">
            <v>123</v>
          </cell>
        </row>
        <row r="97">
          <cell r="A97" t="str">
            <v>BR-50-20-8-SIRY</v>
          </cell>
          <cell r="B97">
            <v>55.29</v>
          </cell>
        </row>
        <row r="98">
          <cell r="A98" t="str">
            <v>BR-300-30-15</v>
          </cell>
        </row>
        <row r="99">
          <cell r="A99" t="str">
            <v>BR-300-30-18</v>
          </cell>
        </row>
        <row r="100">
          <cell r="A100" t="str">
            <v>BU-300-30-29</v>
          </cell>
        </row>
        <row r="101">
          <cell r="A101" t="str">
            <v>BU-300-30-32</v>
          </cell>
        </row>
        <row r="109">
          <cell r="A109" t="str">
            <v>F-1-S-3.503.9-80</v>
          </cell>
          <cell r="B109" t="str">
            <v>2 239,55</v>
          </cell>
        </row>
        <row r="110">
          <cell r="A110" t="str">
            <v>F-2-S-3.503.9-80</v>
          </cell>
          <cell r="B110" t="str">
            <v>2 786,05</v>
          </cell>
        </row>
        <row r="113">
          <cell r="A113" t="str">
            <v>ST-8</v>
          </cell>
          <cell r="B113" t="str">
            <v>4 415,08</v>
          </cell>
        </row>
        <row r="114">
          <cell r="A114" t="str">
            <v>ST-9</v>
          </cell>
          <cell r="B114" t="str">
            <v>8 465,34</v>
          </cell>
        </row>
        <row r="115">
          <cell r="A115" t="str">
            <v>P-10-15</v>
          </cell>
          <cell r="B115" t="str">
            <v>9 918,14</v>
          </cell>
        </row>
        <row r="116">
          <cell r="A116" t="str">
            <v>P-10-13</v>
          </cell>
          <cell r="B116" t="str">
            <v>9 918,14</v>
          </cell>
        </row>
        <row r="117">
          <cell r="A117" t="str">
            <v>ST-10</v>
          </cell>
          <cell r="B117" t="str">
            <v>7 535,00</v>
          </cell>
        </row>
        <row r="118">
          <cell r="A118" t="str">
            <v>P-12-17</v>
          </cell>
          <cell r="B118" t="str">
            <v>10 928,00</v>
          </cell>
        </row>
        <row r="119">
          <cell r="A119" t="str">
            <v>P-12-18</v>
          </cell>
          <cell r="B119" t="str">
            <v>11 850,14</v>
          </cell>
        </row>
        <row r="120">
          <cell r="A120" t="str">
            <v>ST-11</v>
          </cell>
          <cell r="B120" t="str">
            <v>8 486,00</v>
          </cell>
        </row>
        <row r="121">
          <cell r="A121" t="str">
            <v>ST-12</v>
          </cell>
          <cell r="B121" t="str">
            <v>11 393,00</v>
          </cell>
        </row>
        <row r="122">
          <cell r="A122" t="str">
            <v>P-14-16</v>
          </cell>
          <cell r="B122" t="str">
            <v>10 875,00</v>
          </cell>
        </row>
        <row r="123">
          <cell r="A123" t="str">
            <v>P-14-20</v>
          </cell>
          <cell r="B123" t="str">
            <v>13 723,56</v>
          </cell>
        </row>
        <row r="124">
          <cell r="A124" t="str">
            <v>ST-13-DU-1500</v>
          </cell>
          <cell r="B124" t="str">
            <v>16 509,00</v>
          </cell>
        </row>
        <row r="125">
          <cell r="A125" t="str">
            <v>P-16-18</v>
          </cell>
          <cell r="B125" t="str">
            <v>12 197,86</v>
          </cell>
        </row>
        <row r="126">
          <cell r="A126" t="str">
            <v>ST-13</v>
          </cell>
          <cell r="B126" t="str">
            <v>15 384,00</v>
          </cell>
        </row>
        <row r="127">
          <cell r="A127" t="str">
            <v>BLOK-77-P200</v>
          </cell>
          <cell r="B127" t="str">
            <v>25 121,00</v>
          </cell>
        </row>
        <row r="128">
          <cell r="A128" t="str">
            <v>ZKP-11-170-S-3.501.1-144</v>
          </cell>
          <cell r="B128">
            <v>11174</v>
          </cell>
        </row>
        <row r="129">
          <cell r="A129" t="str">
            <v>ZKP-15-150</v>
          </cell>
          <cell r="B129" t="str">
            <v>8 423,00</v>
          </cell>
        </row>
        <row r="130">
          <cell r="A130" t="str">
            <v>ZKP-15-170</v>
          </cell>
          <cell r="B130" t="str">
            <v>9 546,00</v>
          </cell>
        </row>
        <row r="131">
          <cell r="A131" t="str">
            <v>ZKP-16-170</v>
          </cell>
          <cell r="B131">
            <v>10656</v>
          </cell>
        </row>
        <row r="132">
          <cell r="A132" t="str">
            <v>OG-TF-60</v>
          </cell>
          <cell r="B132" t="str">
            <v>5 298,00</v>
          </cell>
        </row>
        <row r="133">
          <cell r="A133" t="str">
            <v>OG-TF-80</v>
          </cell>
          <cell r="B133" t="str">
            <v>10 158,00</v>
          </cell>
        </row>
        <row r="134">
          <cell r="A134" t="str">
            <v>OG-TF-100</v>
          </cell>
          <cell r="B134" t="str">
            <v>28 992,17</v>
          </cell>
        </row>
        <row r="135">
          <cell r="A135" t="str">
            <v>OG-2-2-TF-100</v>
          </cell>
          <cell r="B135" t="str">
            <v>40 893,94</v>
          </cell>
        </row>
        <row r="136">
          <cell r="A136" t="str">
            <v>OG-TF-120</v>
          </cell>
          <cell r="B136" t="str">
            <v>35 834,57</v>
          </cell>
        </row>
        <row r="137">
          <cell r="A137" t="str">
            <v>OG-TF-140</v>
          </cell>
          <cell r="B137" t="str">
            <v>44 140,27</v>
          </cell>
        </row>
        <row r="138">
          <cell r="A138" t="str">
            <v>OG-TF-160</v>
          </cell>
          <cell r="B138" t="str">
            <v>49 334,40</v>
          </cell>
        </row>
        <row r="139">
          <cell r="A139" t="str">
            <v>OG-TF-240</v>
          </cell>
          <cell r="B139" t="str">
            <v>111 002,40</v>
          </cell>
        </row>
        <row r="142">
          <cell r="A142" t="str">
            <v>ST-1P-S-3.501.1-177.93</v>
          </cell>
          <cell r="B142" t="str">
            <v>11 434,00</v>
          </cell>
        </row>
        <row r="143">
          <cell r="A143" t="str">
            <v>ST-1L-S-3.501.1-177.93</v>
          </cell>
          <cell r="B143" t="str">
            <v>11 434,00</v>
          </cell>
        </row>
        <row r="144">
          <cell r="A144" t="str">
            <v>ST-2P-S-3.501.1-177.93</v>
          </cell>
          <cell r="B144" t="str">
            <v>19 414,00</v>
          </cell>
        </row>
        <row r="145">
          <cell r="A145" t="str">
            <v>ST-2L-S-3.501.1-177.93</v>
          </cell>
          <cell r="B145" t="str">
            <v>19 414,00</v>
          </cell>
        </row>
        <row r="146">
          <cell r="A146" t="str">
            <v>ST-3P-S-3.501.1-177.93</v>
          </cell>
          <cell r="B146" t="str">
            <v>8 387,00</v>
          </cell>
        </row>
        <row r="147">
          <cell r="A147" t="str">
            <v>ST-3L-S-3.501.1-177.93</v>
          </cell>
          <cell r="B147" t="str">
            <v>8 387,00</v>
          </cell>
        </row>
        <row r="148">
          <cell r="A148" t="str">
            <v>ZP-35-S-501-1-177-93</v>
          </cell>
          <cell r="B148" t="str">
            <v>21 239,00</v>
          </cell>
        </row>
        <row r="149">
          <cell r="A149" t="str">
            <v>ZP-36-S-501-1-177-93</v>
          </cell>
          <cell r="B149" t="str">
            <v>27 542,00</v>
          </cell>
        </row>
        <row r="150">
          <cell r="A150" t="str">
            <v>ZP-38-S-501-1-177-93</v>
          </cell>
          <cell r="B150" t="str">
            <v>56 308,76</v>
          </cell>
        </row>
        <row r="151">
          <cell r="A151" t="str">
            <v>BK-1-S-3.501.1-177.93</v>
          </cell>
          <cell r="B151" t="str">
            <v>3 228,14</v>
          </cell>
        </row>
        <row r="152">
          <cell r="A152" t="str">
            <v>BLOK-57P-3.501.1-177.93</v>
          </cell>
          <cell r="B152" t="str">
            <v>11 200,00</v>
          </cell>
        </row>
        <row r="153">
          <cell r="A153" t="str">
            <v>BLOK-57L-3.501.1-177.93</v>
          </cell>
          <cell r="B153" t="str">
            <v>11 200,00</v>
          </cell>
        </row>
        <row r="154">
          <cell r="A154" t="str">
            <v>BLOK-58P-3.501-104</v>
          </cell>
          <cell r="B154" t="str">
            <v>15 333,38</v>
          </cell>
        </row>
        <row r="155">
          <cell r="A155" t="str">
            <v>BLOK-58L-3.501-104</v>
          </cell>
          <cell r="B155" t="str">
            <v>15 333,38</v>
          </cell>
        </row>
        <row r="156">
          <cell r="A156" t="str">
            <v>BLOK-59P-3.501-104</v>
          </cell>
          <cell r="B156" t="str">
            <v>6 090,00</v>
          </cell>
        </row>
        <row r="157">
          <cell r="A157" t="str">
            <v>BLOK-59L-3.501-104</v>
          </cell>
          <cell r="B157" t="str">
            <v>6 090,00</v>
          </cell>
        </row>
        <row r="158">
          <cell r="A158" t="str">
            <v>ST-1P-S-3.501.1-144</v>
          </cell>
          <cell r="B158" t="str">
            <v>6 475,00</v>
          </cell>
        </row>
        <row r="159">
          <cell r="A159" t="str">
            <v>ST-1L-S-3.501.1-144</v>
          </cell>
          <cell r="B159" t="str">
            <v>6 475,00</v>
          </cell>
        </row>
        <row r="160">
          <cell r="A160" t="str">
            <v>ST-3P-S-3.501.1-144</v>
          </cell>
          <cell r="B160" t="str">
            <v>15 037,00</v>
          </cell>
        </row>
        <row r="161">
          <cell r="A161" t="str">
            <v>ST-3L-S-3.501.1-144</v>
          </cell>
          <cell r="B161" t="str">
            <v>15 037,00</v>
          </cell>
        </row>
        <row r="162">
          <cell r="A162" t="str">
            <v>ST-4P-S-3.501.1-144</v>
          </cell>
          <cell r="B162" t="str">
            <v>7 121,00</v>
          </cell>
        </row>
        <row r="163">
          <cell r="A163" t="str">
            <v>ST-4L-S-3.501.1-144</v>
          </cell>
          <cell r="B163" t="str">
            <v>7 121,00</v>
          </cell>
        </row>
        <row r="164">
          <cell r="A164" t="str">
            <v>ST-5P-S-3.501.1-144</v>
          </cell>
          <cell r="B164" t="str">
            <v>9 006,00</v>
          </cell>
        </row>
        <row r="165">
          <cell r="A165" t="str">
            <v>ST-5L-S-3.501.1-144</v>
          </cell>
          <cell r="B165" t="str">
            <v>9 006,00</v>
          </cell>
        </row>
        <row r="166">
          <cell r="A166" t="str">
            <v>ST-6P-S-3.501.1-144</v>
          </cell>
          <cell r="B166" t="str">
            <v>12 026,00</v>
          </cell>
        </row>
        <row r="167">
          <cell r="A167" t="str">
            <v>ST-6L-S-3.501.1-144</v>
          </cell>
          <cell r="B167" t="str">
            <v>12 026,00</v>
          </cell>
        </row>
        <row r="168">
          <cell r="A168" t="str">
            <v>K-14P-TPR-503</v>
          </cell>
          <cell r="B168" t="str">
            <v>11 530,00</v>
          </cell>
        </row>
        <row r="169">
          <cell r="A169" t="str">
            <v>K-14L-TPR-503</v>
          </cell>
          <cell r="B169" t="str">
            <v>11 530,00</v>
          </cell>
        </row>
        <row r="170">
          <cell r="A170" t="str">
            <v>K-16P-TPR-503</v>
          </cell>
          <cell r="B170" t="str">
            <v>14 457,00</v>
          </cell>
        </row>
        <row r="171">
          <cell r="A171" t="str">
            <v>K-16L-TPR-503</v>
          </cell>
          <cell r="B171" t="str">
            <v>14 457,00</v>
          </cell>
        </row>
        <row r="172">
          <cell r="A172" t="str">
            <v>ST-7P-S-3.501.1-144</v>
          </cell>
          <cell r="B172" t="str">
            <v>15 909,00</v>
          </cell>
        </row>
        <row r="173">
          <cell r="A173" t="str">
            <v>ST-7L-S-3.501.1-144</v>
          </cell>
          <cell r="B173" t="str">
            <v>15 909,00</v>
          </cell>
        </row>
        <row r="174">
          <cell r="A174" t="str">
            <v>BLOK-79P-P2000</v>
          </cell>
          <cell r="B174" t="str">
            <v>5 794,29</v>
          </cell>
        </row>
        <row r="175">
          <cell r="A175" t="str">
            <v>BLOK-79L-P2000</v>
          </cell>
          <cell r="B175" t="str">
            <v>5 794,29</v>
          </cell>
        </row>
        <row r="176">
          <cell r="A176" t="str">
            <v>BLOK-78L-P2000</v>
          </cell>
          <cell r="B176" t="str">
            <v>18 634,57</v>
          </cell>
        </row>
        <row r="177">
          <cell r="A177" t="str">
            <v>BLOK-78P-P2000</v>
          </cell>
          <cell r="B177" t="str">
            <v>18 634,57</v>
          </cell>
        </row>
        <row r="178">
          <cell r="A178" t="str">
            <v>BLOK-40</v>
          </cell>
          <cell r="B178" t="str">
            <v>12 699,71</v>
          </cell>
        </row>
        <row r="179">
          <cell r="A179" t="str">
            <v>OG-33-3.820-6</v>
          </cell>
          <cell r="B179" t="str">
            <v>22 479,31</v>
          </cell>
        </row>
        <row r="180">
          <cell r="A180" t="str">
            <v>PP-10-15-3.802-6</v>
          </cell>
          <cell r="B180">
            <v>789.29</v>
          </cell>
        </row>
        <row r="182">
          <cell r="A182" t="str">
            <v>USO-1A</v>
          </cell>
          <cell r="B182" t="str">
            <v>3 600,00</v>
          </cell>
        </row>
        <row r="183">
          <cell r="A183" t="str">
            <v>USO-5A</v>
          </cell>
          <cell r="B183" t="str">
            <v>1 820,00</v>
          </cell>
        </row>
        <row r="184">
          <cell r="A184" t="str">
            <v>UB-1-3.407-102</v>
          </cell>
          <cell r="B184" t="str">
            <v>1 455,00</v>
          </cell>
        </row>
        <row r="185">
          <cell r="A185" t="str">
            <v>LJ-16</v>
          </cell>
          <cell r="B185" t="str">
            <v>2 911,00</v>
          </cell>
        </row>
        <row r="186">
          <cell r="A186" t="str">
            <v>LJ-28</v>
          </cell>
          <cell r="B186" t="str">
            <v>4 515,00</v>
          </cell>
        </row>
        <row r="187">
          <cell r="A187" t="str">
            <v>LJ-58</v>
          </cell>
          <cell r="B187" t="str">
            <v>9 159,00</v>
          </cell>
        </row>
        <row r="188">
          <cell r="A188" t="str">
            <v>LJ-60</v>
          </cell>
          <cell r="B188" t="str">
            <v>9 641,00</v>
          </cell>
        </row>
        <row r="189">
          <cell r="A189" t="str">
            <v>LJ-64</v>
          </cell>
          <cell r="B189" t="str">
            <v>10 193,00</v>
          </cell>
        </row>
        <row r="190">
          <cell r="A190" t="str">
            <v>BK-11-A</v>
          </cell>
          <cell r="B190">
            <v>129</v>
          </cell>
        </row>
        <row r="191">
          <cell r="A191" t="str">
            <v>BK-12-A</v>
          </cell>
          <cell r="B191">
            <v>164</v>
          </cell>
        </row>
        <row r="192">
          <cell r="A192" t="str">
            <v>P-15-5</v>
          </cell>
          <cell r="B192">
            <v>304</v>
          </cell>
        </row>
        <row r="193">
          <cell r="A193" t="str">
            <v>UBK-5</v>
          </cell>
          <cell r="B193">
            <v>298</v>
          </cell>
        </row>
        <row r="194">
          <cell r="A194" t="str">
            <v>UBK-9-А</v>
          </cell>
          <cell r="B194" t="str">
            <v>5 620,00</v>
          </cell>
        </row>
        <row r="195">
          <cell r="A195" t="str">
            <v>UBK-1-A</v>
          </cell>
          <cell r="B195">
            <v>993</v>
          </cell>
        </row>
        <row r="196">
          <cell r="A196" t="str">
            <v>UBK-2-A</v>
          </cell>
          <cell r="B196">
            <v>675</v>
          </cell>
        </row>
        <row r="197">
          <cell r="A197" t="str">
            <v>R-1-s-3.407-115</v>
          </cell>
          <cell r="B197" t="str">
            <v>1 022,86</v>
          </cell>
        </row>
        <row r="198">
          <cell r="A198" t="str">
            <v>R-1A-s-3.407-115</v>
          </cell>
          <cell r="B198" t="str">
            <v>2 829,00</v>
          </cell>
        </row>
        <row r="199">
          <cell r="A199" t="str">
            <v>AR-5</v>
          </cell>
          <cell r="B199" t="str">
            <v>3 466,00</v>
          </cell>
        </row>
        <row r="200">
          <cell r="A200" t="str">
            <v>AR-6-1</v>
          </cell>
          <cell r="B200" t="str">
            <v>4 889,00</v>
          </cell>
        </row>
        <row r="201">
          <cell r="A201" t="str">
            <v>RF-3.0-S-3-407-9-158</v>
          </cell>
          <cell r="B201" t="str">
            <v>2 866,95</v>
          </cell>
        </row>
        <row r="202">
          <cell r="A202" t="str">
            <v>P-1-3-S-3.407-115</v>
          </cell>
          <cell r="B202">
            <v>700.26</v>
          </cell>
        </row>
        <row r="203">
          <cell r="A203" t="str">
            <v>P-2-S-3.407-115</v>
          </cell>
          <cell r="B203">
            <v>578</v>
          </cell>
        </row>
        <row r="204">
          <cell r="A204" t="str">
            <v>P-3-S-3.407-115</v>
          </cell>
          <cell r="B204">
            <v>675</v>
          </cell>
        </row>
        <row r="208">
          <cell r="A208" t="str">
            <v>ZP-1</v>
          </cell>
          <cell r="B208" t="str">
            <v>1 085,00</v>
          </cell>
        </row>
        <row r="209">
          <cell r="A209" t="str">
            <v>ZP-1-Z-DNYSHCHEM</v>
          </cell>
          <cell r="B209" t="str">
            <v>1 316,99</v>
          </cell>
        </row>
        <row r="210">
          <cell r="A210" t="str">
            <v>ZP-1-1</v>
          </cell>
        </row>
        <row r="213">
          <cell r="A213" t="str">
            <v>KS-7-3-S</v>
          </cell>
        </row>
        <row r="214">
          <cell r="A214" t="str">
            <v>KS-7-3</v>
          </cell>
          <cell r="B214">
            <v>522</v>
          </cell>
        </row>
        <row r="215">
          <cell r="A215" t="str">
            <v>KS-7-5</v>
          </cell>
        </row>
        <row r="216">
          <cell r="A216" t="str">
            <v>KS-7-6</v>
          </cell>
          <cell r="B216">
            <v>912</v>
          </cell>
        </row>
        <row r="217">
          <cell r="A217" t="str">
            <v>KS-7-6-S</v>
          </cell>
        </row>
        <row r="218">
          <cell r="A218" t="str">
            <v>KS-7-9</v>
          </cell>
          <cell r="B218">
            <v>876</v>
          </cell>
        </row>
        <row r="219">
          <cell r="A219" t="str">
            <v>KS-7-9-S</v>
          </cell>
        </row>
        <row r="220">
          <cell r="A220" t="str">
            <v>KS-7-9-PN-G</v>
          </cell>
        </row>
        <row r="221">
          <cell r="A221" t="str">
            <v>KS-7-9-PN-SS</v>
          </cell>
        </row>
        <row r="222">
          <cell r="A222" t="str">
            <v>KS-7-9-SS</v>
          </cell>
        </row>
        <row r="224">
          <cell r="A224" t="str">
            <v>KS-10-3</v>
          </cell>
          <cell r="B224">
            <v>564</v>
          </cell>
        </row>
        <row r="225">
          <cell r="A225" t="str">
            <v>KS-10-3-S</v>
          </cell>
          <cell r="B225">
            <v>814</v>
          </cell>
        </row>
        <row r="226">
          <cell r="A226" t="str">
            <v>KS-10-3-SS</v>
          </cell>
        </row>
        <row r="227">
          <cell r="A227" t="str">
            <v>KS-10-4</v>
          </cell>
        </row>
        <row r="228">
          <cell r="A228" t="str">
            <v>KS-10-5</v>
          </cell>
          <cell r="B228">
            <v>654</v>
          </cell>
        </row>
        <row r="229">
          <cell r="A229" t="str">
            <v>KS-10-5-PN-G</v>
          </cell>
        </row>
        <row r="230">
          <cell r="A230" t="str">
            <v>KS-10-6-S</v>
          </cell>
          <cell r="B230" t="str">
            <v>1 220,00</v>
          </cell>
        </row>
        <row r="231">
          <cell r="A231" t="str">
            <v>KS-10-6-PN</v>
          </cell>
        </row>
        <row r="232">
          <cell r="A232" t="str">
            <v>KS-10-6-PN-S</v>
          </cell>
        </row>
        <row r="233">
          <cell r="A233" t="str">
            <v>KS-10-6-PN-SS</v>
          </cell>
        </row>
        <row r="234">
          <cell r="A234" t="str">
            <v>KS-10-6-SS</v>
          </cell>
        </row>
        <row r="235">
          <cell r="A235" t="str">
            <v>KS-10-9-PN-A</v>
          </cell>
        </row>
        <row r="236">
          <cell r="A236" t="str">
            <v>KS-10-9-A</v>
          </cell>
        </row>
        <row r="237">
          <cell r="A237" t="str">
            <v>KS-10-9-A-SS</v>
          </cell>
        </row>
        <row r="238">
          <cell r="A238" t="str">
            <v>KS-10-9-G</v>
          </cell>
        </row>
        <row r="239">
          <cell r="A239" t="str">
            <v>KS-10-9-GSS</v>
          </cell>
        </row>
        <row r="240">
          <cell r="A240" t="str">
            <v>KS-10-9-S</v>
          </cell>
          <cell r="B240" t="str">
            <v>1 632,00</v>
          </cell>
        </row>
        <row r="241">
          <cell r="A241" t="str">
            <v>KS-10-9</v>
          </cell>
          <cell r="B241">
            <v>882</v>
          </cell>
        </row>
        <row r="242">
          <cell r="A242" t="str">
            <v>KS-10-9-PN</v>
          </cell>
        </row>
        <row r="243">
          <cell r="A243" t="str">
            <v>KS-10-9-PN-G</v>
          </cell>
        </row>
        <row r="244">
          <cell r="A244" t="str">
            <v>KS-10-9-PN-SS</v>
          </cell>
        </row>
        <row r="245">
          <cell r="A245" t="str">
            <v>KS-10-9-SS</v>
          </cell>
        </row>
        <row r="246">
          <cell r="A246" t="str">
            <v>KS-10-12</v>
          </cell>
        </row>
        <row r="247">
          <cell r="A247" t="str">
            <v>KS-10-12-S</v>
          </cell>
        </row>
        <row r="248">
          <cell r="A248" t="str">
            <v>KS-10-15</v>
          </cell>
        </row>
        <row r="249">
          <cell r="A249" t="str">
            <v>KS-10-15-S</v>
          </cell>
        </row>
        <row r="250">
          <cell r="A250" t="str">
            <v>KS-10-18</v>
          </cell>
        </row>
        <row r="251">
          <cell r="A251" t="str">
            <v>KS-10-18-S</v>
          </cell>
        </row>
        <row r="253">
          <cell r="A253" t="str">
            <v>KS-15-3</v>
          </cell>
          <cell r="B253">
            <v>822</v>
          </cell>
        </row>
        <row r="254">
          <cell r="A254" t="str">
            <v>KS-15-3-S</v>
          </cell>
          <cell r="B254" t="str">
            <v>1 072,00</v>
          </cell>
        </row>
        <row r="255">
          <cell r="A255" t="str">
            <v>KS-15-5</v>
          </cell>
          <cell r="B255">
            <v>966</v>
          </cell>
        </row>
        <row r="256">
          <cell r="A256" t="str">
            <v>KS-15-5-S</v>
          </cell>
          <cell r="B256" t="str">
            <v>1 466,00</v>
          </cell>
        </row>
        <row r="257">
          <cell r="A257" t="str">
            <v>KS-15-6</v>
          </cell>
          <cell r="B257" t="str">
            <v>1 134,00</v>
          </cell>
        </row>
        <row r="258">
          <cell r="A258" t="str">
            <v>KS-15-6-S</v>
          </cell>
          <cell r="B258" t="str">
            <v>1 634,00</v>
          </cell>
        </row>
        <row r="259">
          <cell r="A259" t="str">
            <v>KS-15-6-PN</v>
          </cell>
          <cell r="B259" t="str">
            <v>2 982,00</v>
          </cell>
        </row>
        <row r="260">
          <cell r="A260" t="str">
            <v>KS-15-6-SS</v>
          </cell>
        </row>
        <row r="261">
          <cell r="A261" t="str">
            <v>KS-15-9</v>
          </cell>
          <cell r="B261" t="str">
            <v>1 368,00</v>
          </cell>
        </row>
        <row r="262">
          <cell r="A262" t="str">
            <v>KS-15-9-A-SS</v>
          </cell>
        </row>
        <row r="263">
          <cell r="A263" t="str">
            <v>KS-15-9-G</v>
          </cell>
        </row>
        <row r="264">
          <cell r="A264" t="str">
            <v>KS-15-9-GSS</v>
          </cell>
        </row>
        <row r="265">
          <cell r="A265" t="str">
            <v>KS-15-9-S</v>
          </cell>
          <cell r="B265" t="str">
            <v>2 118,00</v>
          </cell>
        </row>
        <row r="266">
          <cell r="A266" t="str">
            <v>KS-15-9-PN</v>
          </cell>
          <cell r="B266" t="str">
            <v>3 180,00</v>
          </cell>
        </row>
        <row r="267">
          <cell r="A267" t="str">
            <v>KS-15-9-PN-G</v>
          </cell>
        </row>
        <row r="268">
          <cell r="A268" t="str">
            <v>KS-15-9-PN-SS</v>
          </cell>
        </row>
        <row r="269">
          <cell r="A269" t="str">
            <v>KS-15-9-SS</v>
          </cell>
        </row>
        <row r="270">
          <cell r="A270" t="str">
            <v>KS-15-15-1</v>
          </cell>
          <cell r="B270" t="str">
            <v>10 421,58</v>
          </cell>
        </row>
        <row r="272">
          <cell r="A272" t="str">
            <v>KS-20-12</v>
          </cell>
          <cell r="B272" t="str">
            <v>3 348,00</v>
          </cell>
        </row>
        <row r="273">
          <cell r="A273" t="str">
            <v>KS-20-12-S</v>
          </cell>
          <cell r="B273" t="str">
            <v>4 348,00</v>
          </cell>
        </row>
        <row r="274">
          <cell r="A274" t="str">
            <v>KS-20-12-PN</v>
          </cell>
          <cell r="B274" t="str">
            <v>8 286,00</v>
          </cell>
        </row>
        <row r="275">
          <cell r="A275" t="str">
            <v>KS-20-12-PN-S</v>
          </cell>
          <cell r="B275" t="str">
            <v>9 286,00</v>
          </cell>
        </row>
        <row r="276">
          <cell r="A276" t="str">
            <v>KS-20-15</v>
          </cell>
          <cell r="B276" t="str">
            <v>4 134,00</v>
          </cell>
        </row>
        <row r="277">
          <cell r="A277" t="str">
            <v>KS-20-15-S</v>
          </cell>
          <cell r="B277" t="str">
            <v>5 384,00</v>
          </cell>
        </row>
        <row r="278">
          <cell r="A278" t="str">
            <v>KS-20-15-PN</v>
          </cell>
          <cell r="B278" t="str">
            <v>8 148,00</v>
          </cell>
        </row>
        <row r="279">
          <cell r="A279" t="str">
            <v>KS-20-15-PN-S</v>
          </cell>
          <cell r="B279" t="str">
            <v>9 398,00</v>
          </cell>
        </row>
        <row r="280">
          <cell r="A280" t="str">
            <v>KS-20-15-1-T211</v>
          </cell>
          <cell r="B280" t="str">
            <v>19 643,99</v>
          </cell>
        </row>
        <row r="281">
          <cell r="A281" t="str">
            <v>KS-20-15-1-S-T211</v>
          </cell>
          <cell r="B281" t="str">
            <v>20 893,99</v>
          </cell>
        </row>
        <row r="282">
          <cell r="A282" t="str">
            <v>KS-20-15-2-T211</v>
          </cell>
          <cell r="B282" t="str">
            <v>27 501,58</v>
          </cell>
        </row>
        <row r="283">
          <cell r="A283" t="str">
            <v>KS-20-15-2-S-T211</v>
          </cell>
          <cell r="B283" t="str">
            <v>34 288,81</v>
          </cell>
        </row>
        <row r="284">
          <cell r="A284" t="str">
            <v>KS-20-18</v>
          </cell>
          <cell r="B284" t="str">
            <v>4 938,00</v>
          </cell>
        </row>
        <row r="285">
          <cell r="A285" t="str">
            <v>KS-20-18-S</v>
          </cell>
          <cell r="B285" t="str">
            <v>6 438,00</v>
          </cell>
        </row>
        <row r="286">
          <cell r="A286" t="str">
            <v>KS-20-18-PN</v>
          </cell>
          <cell r="B286" t="str">
            <v>9 660,00</v>
          </cell>
        </row>
        <row r="287">
          <cell r="A287" t="str">
            <v>KS-20-18-PN-GS</v>
          </cell>
        </row>
        <row r="288">
          <cell r="A288" t="str">
            <v>KS-20-18-PN-S</v>
          </cell>
          <cell r="B288" t="str">
            <v>11 160,00</v>
          </cell>
        </row>
        <row r="289">
          <cell r="A289" t="str">
            <v>KS-20-18-1-T211</v>
          </cell>
          <cell r="B289" t="str">
            <v>23 599,15</v>
          </cell>
        </row>
        <row r="290">
          <cell r="A290" t="str">
            <v>KS-20-18-1-S-T211</v>
          </cell>
          <cell r="B290" t="str">
            <v>25 099,15</v>
          </cell>
        </row>
        <row r="291">
          <cell r="A291" t="str">
            <v>KS-20-18-2-T211</v>
          </cell>
          <cell r="B291" t="str">
            <v>33 038,81</v>
          </cell>
        </row>
        <row r="292">
          <cell r="A292" t="str">
            <v>KS-20-18-2-S-T211</v>
          </cell>
          <cell r="B292" t="str">
            <v>34 538,81</v>
          </cell>
        </row>
        <row r="293">
          <cell r="A293" t="str">
            <v>KS-20-20</v>
          </cell>
        </row>
        <row r="294">
          <cell r="A294" t="str">
            <v>KS-20-20-PN</v>
          </cell>
        </row>
        <row r="295">
          <cell r="A295" t="str">
            <v>KS-20-20-PN-S</v>
          </cell>
        </row>
        <row r="296">
          <cell r="A296" t="str">
            <v>KS-20-20-1-T211</v>
          </cell>
          <cell r="B296" t="str">
            <v>26 235,93</v>
          </cell>
        </row>
        <row r="297">
          <cell r="A297" t="str">
            <v>KS-20-20-1-S-T211</v>
          </cell>
          <cell r="B297" t="str">
            <v>27 985,93</v>
          </cell>
        </row>
        <row r="298">
          <cell r="A298" t="str">
            <v>KS-20-20-2-T211</v>
          </cell>
          <cell r="B298" t="str">
            <v>36 730,30</v>
          </cell>
        </row>
        <row r="299">
          <cell r="A299" t="str">
            <v>KS-20-20-2-S-T211</v>
          </cell>
          <cell r="B299" t="str">
            <v>38 480,30</v>
          </cell>
        </row>
        <row r="300">
          <cell r="A300" t="str">
            <v>KS-20-3</v>
          </cell>
          <cell r="B300" t="str">
            <v>1 818,00</v>
          </cell>
        </row>
        <row r="301">
          <cell r="A301" t="str">
            <v>KS-20-5</v>
          </cell>
          <cell r="B301" t="str">
            <v>2 034,00</v>
          </cell>
        </row>
        <row r="302">
          <cell r="A302" t="str">
            <v>KS-20-6</v>
          </cell>
          <cell r="B302" t="str">
            <v>2 094,00</v>
          </cell>
        </row>
        <row r="303">
          <cell r="A303" t="str">
            <v>KS-20-6-1-T211</v>
          </cell>
          <cell r="B303" t="str">
            <v>7 778,49</v>
          </cell>
        </row>
        <row r="304">
          <cell r="A304" t="str">
            <v>KS-20-6-1-S-T211</v>
          </cell>
          <cell r="B304" t="str">
            <v>8 278,49</v>
          </cell>
        </row>
        <row r="305">
          <cell r="A305" t="str">
            <v>KS-20-6-2-T211</v>
          </cell>
          <cell r="B305" t="str">
            <v>9 374,40</v>
          </cell>
        </row>
        <row r="306">
          <cell r="A306" t="str">
            <v>KS-20-6-2-S-T211</v>
          </cell>
          <cell r="B306" t="str">
            <v>9 874,40</v>
          </cell>
        </row>
        <row r="307">
          <cell r="A307" t="str">
            <v>KS-20-6-SS</v>
          </cell>
        </row>
        <row r="308">
          <cell r="A308" t="str">
            <v>KS-20-9</v>
          </cell>
          <cell r="B308" t="str">
            <v>2 556,00</v>
          </cell>
        </row>
        <row r="309">
          <cell r="A309" t="str">
            <v>KS-20-9-1-T211</v>
          </cell>
          <cell r="B309" t="str">
            <v>11 733,66</v>
          </cell>
        </row>
        <row r="310">
          <cell r="A310" t="str">
            <v>KS-20-9-1-S-T211</v>
          </cell>
          <cell r="B310" t="str">
            <v>12 483,66</v>
          </cell>
        </row>
        <row r="311">
          <cell r="A311" t="str">
            <v>KS-20-9-2-T211</v>
          </cell>
          <cell r="B311" t="str">
            <v>16 427,12</v>
          </cell>
        </row>
        <row r="312">
          <cell r="A312" t="str">
            <v>KS-20-9-2-S-T211</v>
          </cell>
          <cell r="B312" t="str">
            <v>17 177,12</v>
          </cell>
        </row>
        <row r="313">
          <cell r="A313" t="str">
            <v>KS-20-10-1-T211</v>
          </cell>
          <cell r="B313" t="str">
            <v>13 052,04</v>
          </cell>
        </row>
        <row r="314">
          <cell r="A314" t="str">
            <v>KS-20-10-1-S-T211</v>
          </cell>
          <cell r="B314" t="str">
            <v>13 802,04</v>
          </cell>
        </row>
        <row r="315">
          <cell r="A315" t="str">
            <v>KS-20-10-2-T211</v>
          </cell>
          <cell r="B315" t="str">
            <v>18 272,86</v>
          </cell>
        </row>
        <row r="316">
          <cell r="A316" t="str">
            <v>KS-20-10-2-S-T211</v>
          </cell>
          <cell r="B316" t="str">
            <v>19 022,86</v>
          </cell>
        </row>
        <row r="317">
          <cell r="A317" t="str">
            <v>KS-20-12-1-T211</v>
          </cell>
          <cell r="B317" t="str">
            <v>15 688,82</v>
          </cell>
        </row>
        <row r="318">
          <cell r="A318" t="str">
            <v>KS-20-12-1-S-T211</v>
          </cell>
          <cell r="B318" t="str">
            <v>16 688,82</v>
          </cell>
        </row>
        <row r="319">
          <cell r="A319" t="str">
            <v>KS-20-12-2-T211</v>
          </cell>
          <cell r="B319" t="str">
            <v>21 964,35</v>
          </cell>
        </row>
        <row r="320">
          <cell r="A320" t="str">
            <v>KS-20-12-2-S-T211</v>
          </cell>
          <cell r="B320" t="str">
            <v>22 964,35</v>
          </cell>
        </row>
        <row r="321">
          <cell r="A321" t="str">
            <v>KS-20-A</v>
          </cell>
        </row>
        <row r="322">
          <cell r="A322" t="str">
            <v>KS-20-9-G</v>
          </cell>
        </row>
        <row r="323">
          <cell r="A323" t="str">
            <v>KS-20-9-S</v>
          </cell>
          <cell r="B323" t="str">
            <v>3 306,00</v>
          </cell>
        </row>
        <row r="324">
          <cell r="A324" t="str">
            <v>KS-20-9-PN</v>
          </cell>
          <cell r="B324" t="str">
            <v>7 458,00</v>
          </cell>
        </row>
        <row r="325">
          <cell r="A325" t="str">
            <v>KS-20-9-PN-S</v>
          </cell>
          <cell r="B325" t="str">
            <v>8 208,00</v>
          </cell>
        </row>
        <row r="326">
          <cell r="A326" t="str">
            <v>KS-20-9-SS</v>
          </cell>
        </row>
        <row r="328">
          <cell r="A328" t="str">
            <v>KS-24-12</v>
          </cell>
          <cell r="B328" t="str">
            <v>4 632,00</v>
          </cell>
        </row>
        <row r="329">
          <cell r="A329" t="str">
            <v>KS-24-12-S</v>
          </cell>
          <cell r="B329" t="str">
            <v>5 632,00</v>
          </cell>
        </row>
        <row r="330">
          <cell r="A330" t="str">
            <v>KS-24-12-PN</v>
          </cell>
          <cell r="B330" t="str">
            <v>12 012,00</v>
          </cell>
        </row>
        <row r="331">
          <cell r="A331" t="str">
            <v>KS-24-20</v>
          </cell>
          <cell r="B331" t="str">
            <v>7 188,00</v>
          </cell>
        </row>
        <row r="332">
          <cell r="A332" t="str">
            <v>KS-24-20-S</v>
          </cell>
          <cell r="B332" t="str">
            <v>8 938,00</v>
          </cell>
        </row>
        <row r="333">
          <cell r="A333" t="str">
            <v>KS-24-20-PN</v>
          </cell>
          <cell r="B333" t="str">
            <v>16 536,00</v>
          </cell>
        </row>
        <row r="334">
          <cell r="A334" t="str">
            <v>KS-24-20-PN-S</v>
          </cell>
          <cell r="B334" t="str">
            <v>18 286,00</v>
          </cell>
        </row>
        <row r="335">
          <cell r="A335" t="str">
            <v>KS-24-6</v>
          </cell>
        </row>
        <row r="337">
          <cell r="A337" t="str">
            <v>KS-30-5-1</v>
          </cell>
          <cell r="B337" t="str">
            <v>8 862,34</v>
          </cell>
        </row>
        <row r="338">
          <cell r="A338" t="str">
            <v>KS-30-5-2</v>
          </cell>
          <cell r="B338" t="str">
            <v>13 564,80</v>
          </cell>
        </row>
        <row r="339">
          <cell r="A339" t="str">
            <v>KS-30-5-1-S</v>
          </cell>
          <cell r="B339" t="str">
            <v>9 362,34</v>
          </cell>
        </row>
        <row r="340">
          <cell r="A340" t="str">
            <v>KS-30-5-2-S</v>
          </cell>
          <cell r="B340" t="str">
            <v>14 064,80</v>
          </cell>
        </row>
        <row r="341">
          <cell r="A341" t="str">
            <v>KS-30-10-III-PN</v>
          </cell>
        </row>
        <row r="342">
          <cell r="A342" t="str">
            <v>KS-30-6-1</v>
          </cell>
          <cell r="B342" t="str">
            <v>10 670,98</v>
          </cell>
        </row>
        <row r="343">
          <cell r="A343" t="str">
            <v>KS-30-6-2</v>
          </cell>
          <cell r="B343" t="str">
            <v>15 825,60</v>
          </cell>
        </row>
        <row r="344">
          <cell r="A344" t="str">
            <v>KS-30-6-1-S</v>
          </cell>
          <cell r="B344" t="str">
            <v>11 170,98</v>
          </cell>
        </row>
        <row r="345">
          <cell r="A345" t="str">
            <v>KS-30-6-2-S</v>
          </cell>
          <cell r="B345" t="str">
            <v>16 325,60</v>
          </cell>
        </row>
        <row r="346">
          <cell r="A346" t="str">
            <v>KS-30-10-1-S</v>
          </cell>
          <cell r="B346" t="str">
            <v>18 836,40</v>
          </cell>
        </row>
        <row r="347">
          <cell r="A347" t="str">
            <v>KS-30-10-2-S</v>
          </cell>
          <cell r="B347" t="str">
            <v>23 358,00</v>
          </cell>
        </row>
        <row r="348">
          <cell r="A348" t="str">
            <v>KS-30-15-1</v>
          </cell>
          <cell r="B348" t="str">
            <v>27 129,60</v>
          </cell>
        </row>
        <row r="349">
          <cell r="A349" t="str">
            <v>KS-30-15-1-S</v>
          </cell>
          <cell r="B349" t="str">
            <v>28 379,60</v>
          </cell>
        </row>
        <row r="350">
          <cell r="A350" t="str">
            <v>KS-30-15-1-PN</v>
          </cell>
          <cell r="B350" t="str">
            <v>39 210,75</v>
          </cell>
        </row>
        <row r="351">
          <cell r="A351" t="str">
            <v>KS-30-15-2</v>
          </cell>
          <cell r="B351" t="str">
            <v>33 912,00</v>
          </cell>
        </row>
        <row r="352">
          <cell r="A352" t="str">
            <v>KS-30-15-2-S</v>
          </cell>
          <cell r="B352" t="str">
            <v>35 162,00</v>
          </cell>
        </row>
        <row r="353">
          <cell r="A353" t="str">
            <v>KS-30-10-1</v>
          </cell>
          <cell r="B353" t="str">
            <v>18 086,40</v>
          </cell>
        </row>
        <row r="354">
          <cell r="A354" t="str">
            <v>KS-30-10-2</v>
          </cell>
          <cell r="B354" t="str">
            <v>22 608,00</v>
          </cell>
        </row>
        <row r="355">
          <cell r="A355" t="str">
            <v>KS-30-10-I-PN</v>
          </cell>
        </row>
        <row r="357">
          <cell r="A357" t="str">
            <v>KS-15-5-PN-G</v>
          </cell>
        </row>
        <row r="359">
          <cell r="A359" t="str">
            <v>1-PNP-10-1,5-G</v>
          </cell>
        </row>
        <row r="360">
          <cell r="A360" t="str">
            <v>1-PNP-10-2</v>
          </cell>
        </row>
        <row r="361">
          <cell r="A361" t="str">
            <v>1-PNP-10-2,5</v>
          </cell>
        </row>
        <row r="362">
          <cell r="A362" t="str">
            <v>1-PNP-15-4</v>
          </cell>
        </row>
        <row r="363">
          <cell r="A363" t="str">
            <v>2-PNP-10-1,5</v>
          </cell>
        </row>
        <row r="364">
          <cell r="A364" t="str">
            <v>3-PNP-10-1,5</v>
          </cell>
        </row>
        <row r="365">
          <cell r="A365" t="str">
            <v>3-PNP-10-2</v>
          </cell>
        </row>
        <row r="366">
          <cell r="A366" t="str">
            <v>3-PNP-10-2,5</v>
          </cell>
        </row>
        <row r="368">
          <cell r="A368" t="str">
            <v>KO-6-1/2</v>
          </cell>
        </row>
        <row r="369">
          <cell r="A369" t="str">
            <v>KO-6-1/4</v>
          </cell>
        </row>
        <row r="370">
          <cell r="A370" t="str">
            <v>KO-6</v>
          </cell>
          <cell r="B370">
            <v>276</v>
          </cell>
        </row>
        <row r="372">
          <cell r="A372" t="str">
            <v>3-PP-20-1-1</v>
          </cell>
        </row>
        <row r="373">
          <cell r="A373" t="str">
            <v>PP-15-2-2 D650-D450</v>
          </cell>
          <cell r="B373" t="str">
            <v>4 352,00</v>
          </cell>
        </row>
        <row r="374">
          <cell r="A374" t="str">
            <v>1-PP-10-2-KVADR</v>
          </cell>
        </row>
        <row r="375">
          <cell r="A375" t="str">
            <v>1-PP-15-1</v>
          </cell>
          <cell r="B375" t="str">
            <v>2 154,00</v>
          </cell>
        </row>
        <row r="376">
          <cell r="A376" t="str">
            <v>1-PP-25-2</v>
          </cell>
        </row>
        <row r="377">
          <cell r="A377" t="str">
            <v>2-PP-15-2</v>
          </cell>
        </row>
        <row r="378">
          <cell r="A378" t="str">
            <v>2-PP-20-2</v>
          </cell>
        </row>
        <row r="379">
          <cell r="A379" t="str">
            <v>2-PP-25-2</v>
          </cell>
        </row>
        <row r="380">
          <cell r="A380" t="str">
            <v>2-PP-25-2-1</v>
          </cell>
        </row>
        <row r="381">
          <cell r="A381" t="str">
            <v>2-PP-25-2-2</v>
          </cell>
        </row>
        <row r="382">
          <cell r="A382" t="str">
            <v>3-PP-15-1</v>
          </cell>
        </row>
        <row r="383">
          <cell r="A383" t="str">
            <v>3-PP-15-2</v>
          </cell>
        </row>
        <row r="384">
          <cell r="A384" t="str">
            <v>3-PP-25-2</v>
          </cell>
        </row>
        <row r="385">
          <cell r="A385" t="str">
            <v>KCP-1-7</v>
          </cell>
        </row>
        <row r="386">
          <cell r="A386" t="str">
            <v>KCP-3-10</v>
          </cell>
        </row>
        <row r="387">
          <cell r="A387" t="str">
            <v>PP-10-1</v>
          </cell>
          <cell r="B387" t="str">
            <v>1 038,00</v>
          </cell>
        </row>
        <row r="388">
          <cell r="A388" t="str">
            <v>PP-15-1</v>
          </cell>
        </row>
        <row r="389">
          <cell r="A389" t="str">
            <v>PP-15-2</v>
          </cell>
        </row>
        <row r="390">
          <cell r="A390" t="str">
            <v>PP-15-2-OTVIR-PO-CENTRU</v>
          </cell>
        </row>
        <row r="391">
          <cell r="A391" t="str">
            <v>PP-20-1</v>
          </cell>
        </row>
        <row r="392">
          <cell r="A392" t="str">
            <v>PP-20-2-OTVIR-PO-CENTRU</v>
          </cell>
        </row>
        <row r="393">
          <cell r="A393" t="str">
            <v>PP-30-2</v>
          </cell>
          <cell r="B393" t="str">
            <v>19 459,44</v>
          </cell>
        </row>
        <row r="394">
          <cell r="A394" t="str">
            <v>PP-30-2-2</v>
          </cell>
          <cell r="B394" t="str">
            <v>19 935,72</v>
          </cell>
        </row>
        <row r="395">
          <cell r="A395" t="str">
            <v>KS-18-20-PN</v>
          </cell>
        </row>
        <row r="396">
          <cell r="A396" t="str">
            <v>PP-15-2-P-83360</v>
          </cell>
          <cell r="B396" t="str">
            <v>11 496,00</v>
          </cell>
        </row>
        <row r="397">
          <cell r="A397" t="str">
            <v>PP-20-2-P-83361</v>
          </cell>
          <cell r="B397" t="str">
            <v>16 596,00</v>
          </cell>
        </row>
        <row r="403">
          <cell r="A403" t="str">
            <v>PP-30-2-P</v>
          </cell>
          <cell r="B403" t="str">
            <v>45 087,11</v>
          </cell>
        </row>
        <row r="404">
          <cell r="A404" t="str">
            <v>PP-30-2-2-P</v>
          </cell>
          <cell r="B404" t="str">
            <v>45 887,26</v>
          </cell>
        </row>
        <row r="406">
          <cell r="A406" t="str">
            <v>KKS-2-10</v>
          </cell>
        </row>
        <row r="407">
          <cell r="A407" t="str">
            <v>KKS-2-10</v>
          </cell>
        </row>
        <row r="408">
          <cell r="A408" t="str">
            <v>KKS-2-80</v>
          </cell>
        </row>
        <row r="409">
          <cell r="A409" t="str">
            <v>KKS-3-10</v>
          </cell>
        </row>
        <row r="410">
          <cell r="A410" t="str">
            <v>KKSr-3-10</v>
          </cell>
        </row>
        <row r="411">
          <cell r="A411" t="str">
            <v>KKSr-3-80</v>
          </cell>
        </row>
        <row r="412">
          <cell r="A412" t="str">
            <v>KKSr-4-10</v>
          </cell>
        </row>
        <row r="413">
          <cell r="A413" t="str">
            <v>KKSr-4-80</v>
          </cell>
        </row>
        <row r="414">
          <cell r="A414" t="str">
            <v>KK-7-3-5</v>
          </cell>
          <cell r="B414">
            <v>770</v>
          </cell>
        </row>
        <row r="415">
          <cell r="A415" t="str">
            <v>KK-7-3-9</v>
          </cell>
          <cell r="B415" t="str">
            <v>1 350,00</v>
          </cell>
        </row>
        <row r="416">
          <cell r="A416" t="str">
            <v>KKD-1</v>
          </cell>
          <cell r="B416" t="str">
            <v>1 280,00</v>
          </cell>
        </row>
        <row r="417">
          <cell r="A417" t="str">
            <v>KKP-1-6</v>
          </cell>
          <cell r="B417" t="str">
            <v>2 240,00</v>
          </cell>
        </row>
        <row r="418">
          <cell r="A418" t="str">
            <v>KKP-1-8</v>
          </cell>
          <cell r="B418" t="str">
            <v>3 200,00</v>
          </cell>
        </row>
        <row r="419">
          <cell r="A419" t="str">
            <v>KKP-1-10</v>
          </cell>
          <cell r="B419" t="str">
            <v>4 200,00</v>
          </cell>
        </row>
        <row r="421">
          <cell r="A421" t="str">
            <v>ZK-1-100</v>
          </cell>
          <cell r="B421" t="str">
            <v>1 287,00</v>
          </cell>
        </row>
        <row r="422">
          <cell r="A422" t="str">
            <v>ZK-2-100</v>
          </cell>
          <cell r="B422" t="str">
            <v>2 111,00</v>
          </cell>
        </row>
        <row r="423">
          <cell r="A423" t="str">
            <v>ZK-3-100</v>
          </cell>
          <cell r="B423" t="str">
            <v>3 494,00</v>
          </cell>
        </row>
        <row r="424">
          <cell r="A424" t="str">
            <v>ZK-4-100</v>
          </cell>
          <cell r="B424" t="str">
            <v>4 126,00</v>
          </cell>
        </row>
        <row r="425">
          <cell r="A425" t="str">
            <v>ZK-5-100</v>
          </cell>
          <cell r="B425" t="str">
            <v>5 005,00</v>
          </cell>
        </row>
        <row r="426">
          <cell r="A426" t="str">
            <v>ZK-8-100</v>
          </cell>
          <cell r="B426" t="str">
            <v>8 545,00</v>
          </cell>
        </row>
        <row r="427">
          <cell r="A427" t="str">
            <v>ZK-9-100</v>
          </cell>
          <cell r="B427" t="str">
            <v>9 317,00</v>
          </cell>
        </row>
        <row r="428">
          <cell r="A428" t="str">
            <v>ZKP-2-150</v>
          </cell>
          <cell r="B428" t="str">
            <v>7 415,00</v>
          </cell>
        </row>
        <row r="429">
          <cell r="A429" t="str">
            <v>ZK-5-200</v>
          </cell>
          <cell r="B429" t="str">
            <v>15 700,00</v>
          </cell>
        </row>
        <row r="430">
          <cell r="A430" t="str">
            <v>ZKP-17-150</v>
          </cell>
          <cell r="B430" t="str">
            <v>15 072,00</v>
          </cell>
        </row>
        <row r="431">
          <cell r="A431" t="str">
            <v>ZKP-19-200</v>
          </cell>
          <cell r="B431" t="str">
            <v>7 500,00</v>
          </cell>
        </row>
        <row r="432">
          <cell r="A432" t="str">
            <v>BLOK-74</v>
          </cell>
          <cell r="B432" t="str">
            <v>17 520,00</v>
          </cell>
        </row>
        <row r="433">
          <cell r="A433" t="str">
            <v>ZKP-19-300</v>
          </cell>
          <cell r="B433" t="str">
            <v>11 250,00</v>
          </cell>
        </row>
        <row r="434">
          <cell r="A434" t="str">
            <v>ZK-15-132</v>
          </cell>
          <cell r="B434" t="str">
            <v>7 239,00</v>
          </cell>
        </row>
        <row r="435">
          <cell r="A435" t="str">
            <v>ZK-16-132</v>
          </cell>
          <cell r="B435" t="str">
            <v>10 019,00</v>
          </cell>
        </row>
        <row r="437">
          <cell r="A437" t="str">
            <v>TPF-20-20-30-7</v>
          </cell>
          <cell r="B437" t="str">
            <v>86 969,00</v>
          </cell>
        </row>
        <row r="438">
          <cell r="A438" t="str">
            <v>ZP-8-100</v>
          </cell>
          <cell r="B438" t="str">
            <v>14 958,00</v>
          </cell>
        </row>
        <row r="439">
          <cell r="A439" t="str">
            <v>ZP-8-150</v>
          </cell>
          <cell r="B439" t="str">
            <v>23 932,00</v>
          </cell>
        </row>
        <row r="440">
          <cell r="A440" t="str">
            <v>ZP-9-100</v>
          </cell>
          <cell r="B440" t="str">
            <v>19 687,00</v>
          </cell>
        </row>
        <row r="441">
          <cell r="A441" t="str">
            <v>ZP-10-100</v>
          </cell>
          <cell r="B441" t="str">
            <v>16 936,00</v>
          </cell>
        </row>
        <row r="442">
          <cell r="A442" t="str">
            <v>ZP-10-150</v>
          </cell>
          <cell r="B442" t="str">
            <v>27 123,00</v>
          </cell>
        </row>
        <row r="443">
          <cell r="A443" t="str">
            <v>ZP-10-200</v>
          </cell>
          <cell r="B443" t="str">
            <v>33 868,07</v>
          </cell>
        </row>
        <row r="444">
          <cell r="A444" t="str">
            <v>ZP-11-100</v>
          </cell>
          <cell r="B444" t="str">
            <v>21 189,00</v>
          </cell>
        </row>
        <row r="445">
          <cell r="A445" t="str">
            <v>ZP-12-100</v>
          </cell>
          <cell r="B445" t="str">
            <v>27 876,00</v>
          </cell>
        </row>
        <row r="446">
          <cell r="A446" t="str">
            <v>ZP-13-100</v>
          </cell>
          <cell r="B446" t="str">
            <v>21 098,00</v>
          </cell>
        </row>
        <row r="447">
          <cell r="A447" t="str">
            <v>ZP-13-150</v>
          </cell>
          <cell r="B447" t="str">
            <v>31 647,00</v>
          </cell>
        </row>
        <row r="448">
          <cell r="A448" t="str">
            <v>ZP-13-200</v>
          </cell>
          <cell r="B448" t="str">
            <v>42 337,00</v>
          </cell>
        </row>
        <row r="449">
          <cell r="A449" t="str">
            <v>ZP-16-100</v>
          </cell>
          <cell r="B449" t="str">
            <v>29 928,00</v>
          </cell>
        </row>
        <row r="450">
          <cell r="A450" t="str">
            <v>ZP-17-100</v>
          </cell>
          <cell r="B450" t="str">
            <v>38 279,00</v>
          </cell>
        </row>
        <row r="451">
          <cell r="A451" t="str">
            <v>ZP-19-100</v>
          </cell>
          <cell r="B451" t="str">
            <v>44 912,00</v>
          </cell>
        </row>
        <row r="452">
          <cell r="A452" t="str">
            <v>ZP-20-100</v>
          </cell>
          <cell r="B452" t="str">
            <v>55 463,00</v>
          </cell>
        </row>
        <row r="453">
          <cell r="A453" t="str">
            <v>ZP-21-100</v>
          </cell>
          <cell r="B453" t="str">
            <v>103 887,00</v>
          </cell>
        </row>
        <row r="454">
          <cell r="A454" t="str">
            <v>ZP-24-100</v>
          </cell>
          <cell r="B454" t="str">
            <v>15 369,00</v>
          </cell>
        </row>
        <row r="455">
          <cell r="A455" t="str">
            <v>BLOK-2</v>
          </cell>
          <cell r="B455" t="str">
            <v>18 570,00</v>
          </cell>
        </row>
        <row r="456">
          <cell r="A456" t="str">
            <v>BLOK-3</v>
          </cell>
          <cell r="B456" t="str">
            <v>2 727,00</v>
          </cell>
        </row>
        <row r="457">
          <cell r="A457" t="str">
            <v>BLOK-43-S-3.501-104</v>
          </cell>
          <cell r="B457" t="str">
            <v>5 843,00</v>
          </cell>
        </row>
        <row r="458">
          <cell r="A458" t="str">
            <v>BLOK-47-S-3.501-104</v>
          </cell>
          <cell r="B458" t="str">
            <v>16 594,00</v>
          </cell>
        </row>
        <row r="459">
          <cell r="A459" t="str">
            <v>BLOK-95</v>
          </cell>
          <cell r="B459" t="str">
            <v>58 782,00</v>
          </cell>
        </row>
        <row r="460">
          <cell r="A460" t="str">
            <v>F-264</v>
          </cell>
          <cell r="B460" t="str">
            <v>10 524,29</v>
          </cell>
        </row>
        <row r="463">
          <cell r="A463" t="str">
            <v>L-1-8/2</v>
          </cell>
          <cell r="B463" t="str">
            <v>1 812,00</v>
          </cell>
        </row>
        <row r="464">
          <cell r="A464" t="str">
            <v>L-1D-8</v>
          </cell>
          <cell r="B464">
            <v>604</v>
          </cell>
        </row>
        <row r="465">
          <cell r="A465" t="str">
            <v>L-2-8/2</v>
          </cell>
          <cell r="B465" t="str">
            <v>1 992,00</v>
          </cell>
        </row>
        <row r="466">
          <cell r="A466" t="str">
            <v>L-2-15/2</v>
          </cell>
          <cell r="B466" t="str">
            <v>2 164,00</v>
          </cell>
        </row>
        <row r="467">
          <cell r="A467" t="str">
            <v>L-3-8/2</v>
          </cell>
          <cell r="B467" t="str">
            <v>2 276,00</v>
          </cell>
        </row>
        <row r="468">
          <cell r="A468" t="str">
            <v>L-3D-8</v>
          </cell>
          <cell r="B468">
            <v>759</v>
          </cell>
        </row>
        <row r="469">
          <cell r="A469" t="str">
            <v>L-4-8/2</v>
          </cell>
          <cell r="B469" t="str">
            <v>2 568,00</v>
          </cell>
        </row>
        <row r="470">
          <cell r="A470" t="str">
            <v>L-4-15/2</v>
          </cell>
          <cell r="B470" t="str">
            <v>2 568,00</v>
          </cell>
        </row>
        <row r="471">
          <cell r="A471" t="str">
            <v>L-4D-15</v>
          </cell>
          <cell r="B471" t="str">
            <v>1 284,00</v>
          </cell>
        </row>
        <row r="472">
          <cell r="A472" t="str">
            <v>L-5-8/2</v>
          </cell>
          <cell r="B472">
            <v>3694</v>
          </cell>
        </row>
        <row r="473">
          <cell r="A473" t="str">
            <v>L-6-8/2</v>
          </cell>
          <cell r="B473" t="str">
            <v>3 279,00</v>
          </cell>
        </row>
        <row r="474">
          <cell r="A474" t="str">
            <v>L-6-8/2-V</v>
          </cell>
          <cell r="B474" t="str">
            <v>3 935,41</v>
          </cell>
        </row>
        <row r="475">
          <cell r="A475" t="str">
            <v>L-6-15/2</v>
          </cell>
          <cell r="B475" t="str">
            <v>4 216,00</v>
          </cell>
        </row>
        <row r="476">
          <cell r="A476" t="str">
            <v>L-6-15/2-V</v>
          </cell>
          <cell r="B476">
            <v>5033</v>
          </cell>
        </row>
        <row r="477">
          <cell r="A477" t="str">
            <v>L-6D-15</v>
          </cell>
          <cell r="B477" t="str">
            <v>1 405,33</v>
          </cell>
        </row>
        <row r="478">
          <cell r="A478" t="str">
            <v>L-7-8/2</v>
          </cell>
          <cell r="B478" t="str">
            <v>4 335,00</v>
          </cell>
        </row>
        <row r="479">
          <cell r="A479" t="str">
            <v>L-8-8/2</v>
          </cell>
          <cell r="B479" t="str">
            <v>5 619,00</v>
          </cell>
        </row>
        <row r="480">
          <cell r="A480" t="str">
            <v>L-9-5/2</v>
          </cell>
          <cell r="B480" t="str">
            <v>6 999,78</v>
          </cell>
        </row>
        <row r="481">
          <cell r="A481" t="str">
            <v>L-9-8/2</v>
          </cell>
          <cell r="B481" t="str">
            <v>7 242,90</v>
          </cell>
        </row>
        <row r="482">
          <cell r="A482" t="str">
            <v>L-10-3/2</v>
          </cell>
          <cell r="B482" t="str">
            <v>4 618,00</v>
          </cell>
        </row>
        <row r="483">
          <cell r="A483" t="str">
            <v>L-10-8/2</v>
          </cell>
          <cell r="B483" t="str">
            <v>5 527,00</v>
          </cell>
        </row>
        <row r="484">
          <cell r="A484" t="str">
            <v>L-10D-8</v>
          </cell>
          <cell r="B484" t="str">
            <v>2 763,50</v>
          </cell>
        </row>
        <row r="485">
          <cell r="A485" t="str">
            <v>L-10-15/2</v>
          </cell>
          <cell r="B485" t="str">
            <v>6 150,00</v>
          </cell>
        </row>
        <row r="486">
          <cell r="A486" t="str">
            <v>L-11-8/2</v>
          </cell>
          <cell r="B486" t="str">
            <v>6 080,00</v>
          </cell>
        </row>
        <row r="487">
          <cell r="A487" t="str">
            <v>L-11-8/2-V</v>
          </cell>
          <cell r="B487" t="str">
            <v>9 985,00</v>
          </cell>
        </row>
        <row r="488">
          <cell r="A488" t="str">
            <v>L-12-8/2</v>
          </cell>
          <cell r="B488" t="str">
            <v>9 197,00</v>
          </cell>
        </row>
        <row r="489">
          <cell r="A489" t="str">
            <v>L12-15/2</v>
          </cell>
          <cell r="B489" t="str">
            <v>9 841,00</v>
          </cell>
        </row>
        <row r="490">
          <cell r="A490" t="str">
            <v>L-12D-8</v>
          </cell>
          <cell r="B490" t="str">
            <v>4 598,50</v>
          </cell>
        </row>
        <row r="491">
          <cell r="A491" t="str">
            <v>L-13-8/2</v>
          </cell>
          <cell r="B491" t="str">
            <v>9 659,50</v>
          </cell>
        </row>
        <row r="492">
          <cell r="A492" t="str">
            <v>L-14-8/2</v>
          </cell>
          <cell r="B492" t="str">
            <v>8 208,00</v>
          </cell>
        </row>
        <row r="493">
          <cell r="A493" t="str">
            <v>L-15-8/2</v>
          </cell>
          <cell r="B493" t="str">
            <v>8 795,00</v>
          </cell>
        </row>
        <row r="494">
          <cell r="A494" t="str">
            <v>L-15-11/2</v>
          </cell>
          <cell r="B494">
            <v>9837</v>
          </cell>
        </row>
        <row r="495">
          <cell r="A495" t="str">
            <v>L-16-8/2</v>
          </cell>
          <cell r="B495" t="str">
            <v>11 451,00</v>
          </cell>
        </row>
        <row r="496">
          <cell r="A496" t="str">
            <v>L-16-8/2-V</v>
          </cell>
          <cell r="B496" t="str">
            <v>13 066,00</v>
          </cell>
        </row>
        <row r="497">
          <cell r="A497" t="str">
            <v>L-17-8/2</v>
          </cell>
          <cell r="B497" t="str">
            <v>12 019,00</v>
          </cell>
        </row>
        <row r="498">
          <cell r="A498" t="str">
            <v>L-21-5/2</v>
          </cell>
          <cell r="B498" t="str">
            <v>14 700,00</v>
          </cell>
        </row>
        <row r="499">
          <cell r="A499" t="str">
            <v>L-21D-5/2</v>
          </cell>
          <cell r="B499" t="str">
            <v>3 530,77</v>
          </cell>
        </row>
        <row r="500">
          <cell r="A500" t="str">
            <v>L-22-8</v>
          </cell>
          <cell r="B500" t="str">
            <v>15 426,00</v>
          </cell>
        </row>
        <row r="501">
          <cell r="A501" t="str">
            <v>L-23-8</v>
          </cell>
          <cell r="B501" t="str">
            <v>11 320,00</v>
          </cell>
        </row>
        <row r="502">
          <cell r="A502" t="str">
            <v>L-24-8/2</v>
          </cell>
          <cell r="B502" t="str">
            <v>13 866,00</v>
          </cell>
        </row>
        <row r="503">
          <cell r="A503" t="str">
            <v>L-25-8</v>
          </cell>
          <cell r="B503" t="str">
            <v>15 455,00</v>
          </cell>
        </row>
        <row r="504">
          <cell r="A504" t="str">
            <v>L-30-15</v>
          </cell>
          <cell r="B504" t="str">
            <v>30 235,00</v>
          </cell>
        </row>
        <row r="505">
          <cell r="A505" t="str">
            <v>LK-300-30-30-1</v>
          </cell>
          <cell r="B505" t="str">
            <v>1 180,00</v>
          </cell>
        </row>
        <row r="506">
          <cell r="A506" t="str">
            <v>LK-75-60-90-4</v>
          </cell>
          <cell r="B506" t="str">
            <v>1 145,00</v>
          </cell>
        </row>
        <row r="507">
          <cell r="A507" t="str">
            <v>LK-300-60-45-1</v>
          </cell>
          <cell r="B507" t="str">
            <v>2 964,00</v>
          </cell>
        </row>
        <row r="508">
          <cell r="A508" t="str">
            <v>LK-300-60-90-4</v>
          </cell>
          <cell r="B508" t="str">
            <v>4 755,00</v>
          </cell>
        </row>
        <row r="509">
          <cell r="A509" t="str">
            <v>LK-300-90-60-1</v>
          </cell>
          <cell r="B509" t="str">
            <v>3 743,00</v>
          </cell>
        </row>
        <row r="510">
          <cell r="A510" t="str">
            <v>LK-300-90-60-4</v>
          </cell>
          <cell r="B510" t="str">
            <v>3 810,00</v>
          </cell>
        </row>
        <row r="511">
          <cell r="A511" t="str">
            <v>LK-300-90-90-2</v>
          </cell>
          <cell r="B511" t="str">
            <v>5 931,00</v>
          </cell>
        </row>
        <row r="512">
          <cell r="A512" t="str">
            <v>LK-300-150-60-1</v>
          </cell>
          <cell r="B512">
            <v>5572</v>
          </cell>
        </row>
        <row r="513">
          <cell r="A513" t="str">
            <v>LK-300-150-60-8</v>
          </cell>
          <cell r="B513">
            <v>8401</v>
          </cell>
        </row>
        <row r="514">
          <cell r="A514" t="str">
            <v>LK-300-180-90-1</v>
          </cell>
          <cell r="B514" t="str">
            <v>9 007,00</v>
          </cell>
        </row>
        <row r="515">
          <cell r="A515" t="str">
            <v>LK-300-120-45-3</v>
          </cell>
          <cell r="B515" t="str">
            <v>4 303,00</v>
          </cell>
        </row>
        <row r="516">
          <cell r="A516" t="str">
            <v>LT-1A-4,5-2</v>
          </cell>
          <cell r="B516" t="str">
            <v>3 821,00</v>
          </cell>
        </row>
        <row r="517">
          <cell r="A517" t="str">
            <v>LT-1-4,5-3</v>
          </cell>
          <cell r="B517" t="str">
            <v>8 169,00</v>
          </cell>
        </row>
        <row r="518">
          <cell r="A518" t="str">
            <v>LT-1A-4,5-3</v>
          </cell>
          <cell r="B518" t="str">
            <v>4 128,00</v>
          </cell>
        </row>
        <row r="519">
          <cell r="A519" t="str">
            <v>LT-1A-6-4,5</v>
          </cell>
          <cell r="B519" t="str">
            <v>5 842,00</v>
          </cell>
        </row>
        <row r="520">
          <cell r="A520" t="str">
            <v>LT-1-9-12</v>
          </cell>
          <cell r="B520" t="str">
            <v>16 033,00</v>
          </cell>
        </row>
        <row r="521">
          <cell r="A521" t="str">
            <v>LT-1а-9-12</v>
          </cell>
          <cell r="B521" t="str">
            <v>7 780,00</v>
          </cell>
        </row>
        <row r="522">
          <cell r="A522" t="str">
            <v>PT-12,5-11.9</v>
          </cell>
          <cell r="B522">
            <v>537</v>
          </cell>
        </row>
        <row r="523">
          <cell r="A523" t="str">
            <v>PT-300-90-10-6</v>
          </cell>
          <cell r="B523" t="str">
            <v>1 891,00</v>
          </cell>
        </row>
        <row r="524">
          <cell r="A524" t="str">
            <v>PT-300-90-10-15</v>
          </cell>
          <cell r="B524" t="str">
            <v>1 995,00</v>
          </cell>
        </row>
        <row r="525">
          <cell r="A525" t="str">
            <v>PT-300-120-12-6</v>
          </cell>
          <cell r="B525" t="str">
            <v>2 773,00</v>
          </cell>
        </row>
        <row r="526">
          <cell r="A526" t="str">
            <v>PT-300-150-14-12</v>
          </cell>
          <cell r="B526">
            <v>5432</v>
          </cell>
        </row>
        <row r="527">
          <cell r="A527" t="str">
            <v>PT-300-180-14-9</v>
          </cell>
          <cell r="B527" t="str">
            <v>5 579,00</v>
          </cell>
        </row>
        <row r="528">
          <cell r="A528" t="str">
            <v>PT-300-180-14-1,5</v>
          </cell>
          <cell r="B528" t="str">
            <v>4 769,00</v>
          </cell>
        </row>
        <row r="529">
          <cell r="A529" t="str">
            <v>PTU-180-90-10-6</v>
          </cell>
          <cell r="B529" t="str">
            <v>1 777,00</v>
          </cell>
        </row>
        <row r="530">
          <cell r="A530" t="str">
            <v>PT-75-90-10-15</v>
          </cell>
          <cell r="B530">
            <v>575</v>
          </cell>
        </row>
        <row r="531">
          <cell r="A531" t="str">
            <v>PT-300-75-14-6</v>
          </cell>
          <cell r="B531" t="str">
            <v>1 483,00</v>
          </cell>
        </row>
        <row r="532">
          <cell r="A532" t="str">
            <v>PT-75-180-14-9</v>
          </cell>
          <cell r="B532" t="str">
            <v>1 325,00</v>
          </cell>
        </row>
        <row r="533">
          <cell r="A533" t="str">
            <v>PT-75-180-14-6</v>
          </cell>
          <cell r="B533" t="str">
            <v>2 170,00</v>
          </cell>
        </row>
        <row r="534">
          <cell r="A534" t="str">
            <v>PT-75-150-12-3</v>
          </cell>
          <cell r="B534">
            <v>954</v>
          </cell>
        </row>
        <row r="535">
          <cell r="A535" t="str">
            <v>PT-75-180-14-3</v>
          </cell>
          <cell r="B535">
            <v>1378</v>
          </cell>
        </row>
        <row r="536">
          <cell r="A536" t="str">
            <v>PT-75-210-14-6</v>
          </cell>
          <cell r="B536">
            <v>1846</v>
          </cell>
        </row>
        <row r="537">
          <cell r="A537" t="str">
            <v>PT-3-6</v>
          </cell>
          <cell r="B537">
            <v>253</v>
          </cell>
        </row>
        <row r="538">
          <cell r="A538" t="str">
            <v>P-1-8</v>
          </cell>
          <cell r="B538">
            <v>276</v>
          </cell>
        </row>
        <row r="539">
          <cell r="A539" t="str">
            <v>P-2-15</v>
          </cell>
          <cell r="B539">
            <v>388</v>
          </cell>
        </row>
        <row r="540">
          <cell r="A540" t="str">
            <v>P-3-5</v>
          </cell>
          <cell r="B540">
            <v>275</v>
          </cell>
        </row>
        <row r="541">
          <cell r="A541" t="str">
            <v>P-3-8</v>
          </cell>
          <cell r="B541">
            <v>434</v>
          </cell>
        </row>
        <row r="542">
          <cell r="A542" t="str">
            <v>P-4-15</v>
          </cell>
          <cell r="B542">
            <v>670</v>
          </cell>
        </row>
        <row r="543">
          <cell r="A543" t="str">
            <v>P-5-8</v>
          </cell>
          <cell r="B543" t="str">
            <v>1 317,00</v>
          </cell>
        </row>
        <row r="544">
          <cell r="A544" t="str">
            <v>P-5-8/2</v>
          </cell>
          <cell r="B544">
            <v>658.5</v>
          </cell>
        </row>
        <row r="545">
          <cell r="A545" t="str">
            <v>P-5D-8</v>
          </cell>
          <cell r="B545">
            <v>411.56</v>
          </cell>
        </row>
        <row r="546">
          <cell r="A546" t="str">
            <v>P-5-8B</v>
          </cell>
          <cell r="B546" t="str">
            <v>1 270,00</v>
          </cell>
        </row>
        <row r="547">
          <cell r="A547" t="str">
            <v>P-6-15</v>
          </cell>
          <cell r="B547" t="str">
            <v>1 966,00</v>
          </cell>
        </row>
        <row r="548">
          <cell r="A548" t="str">
            <v>P-6D-15</v>
          </cell>
          <cell r="B548">
            <v>490</v>
          </cell>
        </row>
        <row r="549">
          <cell r="A549" t="str">
            <v>P-7D-5</v>
          </cell>
          <cell r="B549">
            <v>854</v>
          </cell>
        </row>
        <row r="550">
          <cell r="A550" t="str">
            <v>P-8-8</v>
          </cell>
          <cell r="B550" t="str">
            <v>2 490,00</v>
          </cell>
        </row>
        <row r="551">
          <cell r="A551" t="str">
            <v>P-8-8/2</v>
          </cell>
          <cell r="B551" t="str">
            <v>1 245,00</v>
          </cell>
        </row>
        <row r="552">
          <cell r="A552" t="str">
            <v>P-8D-8</v>
          </cell>
          <cell r="B552">
            <v>711.43</v>
          </cell>
        </row>
        <row r="553">
          <cell r="A553" t="str">
            <v>P-9-15</v>
          </cell>
          <cell r="B553" t="str">
            <v>3 043,00</v>
          </cell>
        </row>
        <row r="554">
          <cell r="A554" t="str">
            <v>P-9-15A</v>
          </cell>
          <cell r="B554" t="str">
            <v>3 215,63</v>
          </cell>
        </row>
        <row r="555">
          <cell r="A555" t="str">
            <v>P-9D-15</v>
          </cell>
          <cell r="B555">
            <v>950.94</v>
          </cell>
        </row>
        <row r="556">
          <cell r="A556" t="str">
            <v>P-10-3</v>
          </cell>
          <cell r="B556" t="str">
            <v>2 412,00</v>
          </cell>
        </row>
        <row r="557">
          <cell r="A557" t="str">
            <v>P-10D-3</v>
          </cell>
          <cell r="B557">
            <v>754</v>
          </cell>
        </row>
        <row r="558">
          <cell r="A558" t="str">
            <v>P-10-5</v>
          </cell>
          <cell r="B558" t="str">
            <v>2 701,00</v>
          </cell>
        </row>
        <row r="559">
          <cell r="A559" t="str">
            <v>P-10D-5</v>
          </cell>
          <cell r="B559">
            <v>844</v>
          </cell>
        </row>
        <row r="560">
          <cell r="A560" t="str">
            <v>P-11-8</v>
          </cell>
          <cell r="B560" t="str">
            <v>3 326,00</v>
          </cell>
        </row>
        <row r="561">
          <cell r="A561" t="str">
            <v>P-11D-8</v>
          </cell>
          <cell r="B561" t="str">
            <v>1 039,38</v>
          </cell>
        </row>
        <row r="562">
          <cell r="A562" t="str">
            <v>P-12-12</v>
          </cell>
          <cell r="B562" t="str">
            <v>4 595,00</v>
          </cell>
        </row>
        <row r="563">
          <cell r="A563" t="str">
            <v>P-12D-12</v>
          </cell>
          <cell r="B563" t="str">
            <v>1 435,94</v>
          </cell>
        </row>
        <row r="564">
          <cell r="A564" t="str">
            <v>P-12-15</v>
          </cell>
          <cell r="B564" t="str">
            <v>5 263,00</v>
          </cell>
        </row>
        <row r="565">
          <cell r="A565" t="str">
            <v>P-12D-15</v>
          </cell>
          <cell r="B565" t="str">
            <v>1 644,69</v>
          </cell>
        </row>
        <row r="566">
          <cell r="A566" t="str">
            <v>P-13-11B</v>
          </cell>
          <cell r="B566" t="str">
            <v>4 376,00</v>
          </cell>
        </row>
        <row r="567">
          <cell r="A567" t="str">
            <v>P-13D-11B</v>
          </cell>
          <cell r="B567" t="str">
            <v>1 367,50</v>
          </cell>
        </row>
        <row r="568">
          <cell r="A568" t="str">
            <v>P-15-8</v>
          </cell>
          <cell r="B568" t="str">
            <v>6 235,00</v>
          </cell>
        </row>
        <row r="569">
          <cell r="A569" t="str">
            <v>P-15-8/2</v>
          </cell>
          <cell r="B569" t="str">
            <v>3 117,50</v>
          </cell>
        </row>
        <row r="570">
          <cell r="A570" t="str">
            <v>P-15D-8</v>
          </cell>
          <cell r="B570" t="str">
            <v>1 948,44</v>
          </cell>
        </row>
        <row r="571">
          <cell r="A571" t="str">
            <v>P-16-15</v>
          </cell>
          <cell r="B571" t="str">
            <v>7 650,00</v>
          </cell>
        </row>
        <row r="572">
          <cell r="A572" t="str">
            <v>P-17-3</v>
          </cell>
          <cell r="B572" t="str">
            <v>7 314,00</v>
          </cell>
        </row>
        <row r="573">
          <cell r="A573" t="str">
            <v>P-17D-3</v>
          </cell>
          <cell r="B573" t="str">
            <v>2 390,63</v>
          </cell>
        </row>
        <row r="574">
          <cell r="A574" t="str">
            <v>P-18-8</v>
          </cell>
          <cell r="B574" t="str">
            <v>7 603,00</v>
          </cell>
        </row>
        <row r="575">
          <cell r="A575" t="str">
            <v>P-20-3</v>
          </cell>
          <cell r="B575" t="str">
            <v>7 900,00</v>
          </cell>
        </row>
        <row r="576">
          <cell r="A576" t="str">
            <v>P-20D-3</v>
          </cell>
          <cell r="B576" t="str">
            <v>2 375,94</v>
          </cell>
        </row>
        <row r="577">
          <cell r="A577" t="str">
            <v>P-21-8</v>
          </cell>
          <cell r="B577" t="str">
            <v>9 563,00</v>
          </cell>
        </row>
        <row r="578">
          <cell r="A578" t="str">
            <v>P-27-8</v>
          </cell>
          <cell r="B578" t="str">
            <v>16 900,00</v>
          </cell>
        </row>
        <row r="579">
          <cell r="A579" t="str">
            <v>PP-5</v>
          </cell>
          <cell r="B579">
            <v>813</v>
          </cell>
        </row>
        <row r="583">
          <cell r="A583" t="str">
            <v>SV-105-36</v>
          </cell>
        </row>
        <row r="584">
          <cell r="A584" t="str">
            <v>SV-105-5</v>
          </cell>
        </row>
        <row r="585">
          <cell r="A585" t="str">
            <v>SV-164-12</v>
          </cell>
        </row>
        <row r="586">
          <cell r="A586" t="str">
            <v>SV-95-2</v>
          </cell>
        </row>
        <row r="587">
          <cell r="A587" t="str">
            <v>SK-105-10</v>
          </cell>
        </row>
        <row r="588">
          <cell r="A588" t="str">
            <v>SK-105-12</v>
          </cell>
        </row>
        <row r="589">
          <cell r="A589" t="str">
            <v>SK-105-14</v>
          </cell>
        </row>
        <row r="590">
          <cell r="A590" t="str">
            <v>SK-105-3</v>
          </cell>
        </row>
        <row r="591">
          <cell r="A591" t="str">
            <v>SK-105-5</v>
          </cell>
        </row>
        <row r="592">
          <cell r="A592" t="str">
            <v>SK-105-8</v>
          </cell>
        </row>
        <row r="593">
          <cell r="A593" t="str">
            <v>SK-120-10</v>
          </cell>
        </row>
        <row r="594">
          <cell r="A594" t="str">
            <v>SK-120-12</v>
          </cell>
        </row>
        <row r="595">
          <cell r="A595" t="str">
            <v>SK-120-15</v>
          </cell>
        </row>
        <row r="596">
          <cell r="A596" t="str">
            <v>SK-120-17</v>
          </cell>
        </row>
        <row r="597">
          <cell r="A597" t="str">
            <v>SK-120-6</v>
          </cell>
        </row>
        <row r="598">
          <cell r="A598" t="str">
            <v>SK-135-10</v>
          </cell>
        </row>
        <row r="599">
          <cell r="A599" t="str">
            <v>SK-135-12</v>
          </cell>
        </row>
        <row r="600">
          <cell r="A600" t="str">
            <v>SK-135-15</v>
          </cell>
        </row>
        <row r="601">
          <cell r="A601" t="str">
            <v>SK-135-17</v>
          </cell>
        </row>
        <row r="602">
          <cell r="A602" t="str">
            <v>SK-135-4</v>
          </cell>
        </row>
        <row r="603">
          <cell r="A603" t="str">
            <v>SK-135-6</v>
          </cell>
        </row>
        <row r="606">
          <cell r="A606" t="str">
            <v>S10-35T-2-2</v>
          </cell>
        </row>
        <row r="607">
          <cell r="A607" t="str">
            <v>S10-35T-3-2</v>
          </cell>
        </row>
        <row r="608">
          <cell r="A608" t="str">
            <v>S10-35T-4-2</v>
          </cell>
        </row>
        <row r="609">
          <cell r="A609" t="str">
            <v>S10-35T-5-2</v>
          </cell>
        </row>
        <row r="610">
          <cell r="A610" t="str">
            <v>S11-35T-3-2</v>
          </cell>
        </row>
        <row r="611">
          <cell r="A611" t="str">
            <v>S11-35T-5-2</v>
          </cell>
        </row>
        <row r="612">
          <cell r="A612" t="str">
            <v>S12-35T-3-2</v>
          </cell>
        </row>
        <row r="613">
          <cell r="A613" t="str">
            <v>S12-35T-5</v>
          </cell>
        </row>
        <row r="614">
          <cell r="A614" t="str">
            <v>S12-35T-6-2</v>
          </cell>
        </row>
        <row r="615">
          <cell r="A615" t="str">
            <v>S13-35T-4-2</v>
          </cell>
        </row>
        <row r="616">
          <cell r="A616" t="str">
            <v>S13-35T-7-2</v>
          </cell>
        </row>
        <row r="617">
          <cell r="A617" t="str">
            <v>S14-35T-5-2</v>
          </cell>
        </row>
        <row r="618">
          <cell r="A618" t="str">
            <v>S14-35T-6-2</v>
          </cell>
        </row>
        <row r="619">
          <cell r="A619" t="str">
            <v>S15-35T-6-2</v>
          </cell>
        </row>
        <row r="620">
          <cell r="A620" t="str">
            <v>S6-35T-6-2</v>
          </cell>
        </row>
        <row r="621">
          <cell r="A621" t="str">
            <v>S8-35T-1-2</v>
          </cell>
        </row>
        <row r="622">
          <cell r="A622" t="str">
            <v>S8-35T-2-2</v>
          </cell>
        </row>
        <row r="623">
          <cell r="A623" t="str">
            <v>S8-35T-4</v>
          </cell>
        </row>
        <row r="624">
          <cell r="A624" t="str">
            <v>S8-35T-7-2</v>
          </cell>
        </row>
        <row r="625">
          <cell r="A625" t="str">
            <v>S-100-30-11</v>
          </cell>
        </row>
        <row r="626">
          <cell r="A626" t="str">
            <v>S-100-30-6</v>
          </cell>
        </row>
        <row r="627">
          <cell r="A627" t="str">
            <v>S-100-30-8</v>
          </cell>
          <cell r="B627" t="str">
            <v>5 705,88</v>
          </cell>
        </row>
        <row r="628">
          <cell r="A628" t="str">
            <v>S-100-30-8-U</v>
          </cell>
        </row>
        <row r="629">
          <cell r="A629" t="str">
            <v>S-100-30-9</v>
          </cell>
        </row>
        <row r="630">
          <cell r="A630" t="str">
            <v>S-100-35-10</v>
          </cell>
        </row>
        <row r="631">
          <cell r="A631" t="str">
            <v>S-100-35-8</v>
          </cell>
        </row>
        <row r="632">
          <cell r="A632" t="str">
            <v>S-110-30-8</v>
          </cell>
        </row>
        <row r="633">
          <cell r="A633" t="str">
            <v>S-110-30-8-U</v>
          </cell>
        </row>
        <row r="634">
          <cell r="A634" t="str">
            <v>S-110-35-10</v>
          </cell>
        </row>
        <row r="635">
          <cell r="A635" t="str">
            <v>S-110-35-12</v>
          </cell>
        </row>
        <row r="636">
          <cell r="A636" t="str">
            <v>S-110-35-8</v>
          </cell>
        </row>
        <row r="637">
          <cell r="A637" t="str">
            <v>S-120-30-10</v>
          </cell>
        </row>
        <row r="638">
          <cell r="A638" t="str">
            <v>S-120-30-8</v>
          </cell>
          <cell r="B638" t="str">
            <v>8 126,00</v>
          </cell>
        </row>
        <row r="639">
          <cell r="A639" t="str">
            <v>S-120-30-9</v>
          </cell>
        </row>
        <row r="640">
          <cell r="A640" t="str">
            <v>S-120-35-8</v>
          </cell>
        </row>
        <row r="641">
          <cell r="A641" t="str">
            <v>S-120-35-9</v>
          </cell>
        </row>
        <row r="642">
          <cell r="A642" t="str">
            <v>S-130-35-8</v>
          </cell>
        </row>
        <row r="643">
          <cell r="A643" t="str">
            <v>S-140-35-10</v>
          </cell>
        </row>
        <row r="644">
          <cell r="A644" t="str">
            <v>S-140-35-13-B-30</v>
          </cell>
        </row>
        <row r="645">
          <cell r="A645" t="str">
            <v>S-140-35-9</v>
          </cell>
        </row>
        <row r="646">
          <cell r="A646" t="str">
            <v>S-60-30-6</v>
          </cell>
          <cell r="B646" t="str">
            <v>3 104,88</v>
          </cell>
        </row>
        <row r="647">
          <cell r="A647" t="str">
            <v>S-60-30-8</v>
          </cell>
        </row>
        <row r="648">
          <cell r="A648" t="str">
            <v>S-60-35-6</v>
          </cell>
        </row>
        <row r="649">
          <cell r="A649" t="str">
            <v>S-60-30-9U</v>
          </cell>
        </row>
        <row r="650">
          <cell r="A650" t="str">
            <v>S-60-35-9-U</v>
          </cell>
        </row>
        <row r="651">
          <cell r="A651" t="str">
            <v>S-70-30-6</v>
          </cell>
          <cell r="B651" t="str">
            <v>3 605,70</v>
          </cell>
        </row>
        <row r="652">
          <cell r="A652" t="str">
            <v>S-70-30-8</v>
          </cell>
          <cell r="B652" t="str">
            <v>4 264,92</v>
          </cell>
        </row>
        <row r="653">
          <cell r="A653" t="str">
            <v>S-70-30-8-U</v>
          </cell>
        </row>
        <row r="654">
          <cell r="A654" t="str">
            <v>S-80-30-6</v>
          </cell>
          <cell r="B654" t="str">
            <v>4 216,68</v>
          </cell>
        </row>
        <row r="655">
          <cell r="A655" t="str">
            <v>S-80-30-8</v>
          </cell>
        </row>
        <row r="656">
          <cell r="A656" t="str">
            <v>S-80-30-8-U</v>
          </cell>
        </row>
        <row r="657">
          <cell r="A657" t="str">
            <v>S-80-30-9</v>
          </cell>
          <cell r="B657" t="str">
            <v>5 881,20</v>
          </cell>
        </row>
        <row r="658">
          <cell r="A658" t="str">
            <v>S-80-35-8</v>
          </cell>
          <cell r="B658" t="str">
            <v>7 212,00</v>
          </cell>
        </row>
        <row r="659">
          <cell r="A659" t="str">
            <v>S-30-30-10-U</v>
          </cell>
        </row>
        <row r="660">
          <cell r="A660" t="str">
            <v>S-90-30-8</v>
          </cell>
        </row>
        <row r="661">
          <cell r="A661" t="str">
            <v>S-90-30-8-U</v>
          </cell>
        </row>
        <row r="662">
          <cell r="A662" t="str">
            <v>S-90-35-12</v>
          </cell>
        </row>
        <row r="663">
          <cell r="A663" t="str">
            <v>S-90-35-9</v>
          </cell>
        </row>
        <row r="665">
          <cell r="A665" t="str">
            <v>P-6-V</v>
          </cell>
          <cell r="B665" t="str">
            <v>4 589,00</v>
          </cell>
        </row>
        <row r="666">
          <cell r="A666" t="str">
            <v>F-9-7,5</v>
          </cell>
          <cell r="B666">
            <v>979</v>
          </cell>
        </row>
        <row r="667">
          <cell r="A667" t="str">
            <v>F-12-7,5</v>
          </cell>
          <cell r="B667" t="str">
            <v>1 211,00</v>
          </cell>
        </row>
        <row r="668">
          <cell r="A668" t="str">
            <v>2S-24-A</v>
          </cell>
          <cell r="B668">
            <v>625</v>
          </cell>
        </row>
        <row r="669">
          <cell r="A669" t="str">
            <v>2S-24-B</v>
          </cell>
          <cell r="B669">
            <v>605</v>
          </cell>
        </row>
        <row r="670">
          <cell r="A670" t="str">
            <v>2S-24-B</v>
          </cell>
          <cell r="B670">
            <v>605</v>
          </cell>
        </row>
        <row r="671">
          <cell r="A671" t="str">
            <v>BLOK-1-3.017-3.1</v>
          </cell>
          <cell r="B671" t="str">
            <v>1 329,00</v>
          </cell>
        </row>
        <row r="672">
          <cell r="A672" t="str">
            <v>BLOK-2-3.017-3.1</v>
          </cell>
          <cell r="B672" t="str">
            <v>2 410,00</v>
          </cell>
        </row>
        <row r="673">
          <cell r="A673" t="str">
            <v>3S-30G</v>
          </cell>
          <cell r="B673">
            <v>747</v>
          </cell>
        </row>
        <row r="675">
          <cell r="A675" t="str">
            <v>1PB-10-1</v>
          </cell>
        </row>
        <row r="676">
          <cell r="A676" t="str">
            <v>1PB-13-1</v>
          </cell>
        </row>
        <row r="677">
          <cell r="A677" t="str">
            <v>1PB-16-1</v>
          </cell>
        </row>
        <row r="678">
          <cell r="A678" t="str">
            <v>2PB-13-1</v>
          </cell>
        </row>
        <row r="679">
          <cell r="A679" t="str">
            <v>2PB-16-2</v>
          </cell>
        </row>
        <row r="680">
          <cell r="A680" t="str">
            <v>2PB-17-2</v>
          </cell>
        </row>
        <row r="681">
          <cell r="A681" t="str">
            <v>2PB-19-3</v>
          </cell>
        </row>
        <row r="682">
          <cell r="A682" t="str">
            <v>2PB-22-3</v>
          </cell>
        </row>
        <row r="683">
          <cell r="A683" t="str">
            <v>2PB-25-3</v>
          </cell>
        </row>
        <row r="684">
          <cell r="A684" t="str">
            <v>2PB-26-4</v>
          </cell>
        </row>
        <row r="685">
          <cell r="A685" t="str">
            <v>2PB-29-4</v>
          </cell>
        </row>
        <row r="686">
          <cell r="A686" t="str">
            <v>2PB-30-4</v>
          </cell>
        </row>
        <row r="687">
          <cell r="A687" t="str">
            <v>2PG-39-31</v>
          </cell>
        </row>
        <row r="688">
          <cell r="A688" t="str">
            <v>3PB-13-37</v>
          </cell>
        </row>
        <row r="689">
          <cell r="A689" t="str">
            <v>3PB-16-37</v>
          </cell>
        </row>
        <row r="690">
          <cell r="A690" t="str">
            <v>3PB-18-37</v>
          </cell>
        </row>
        <row r="691">
          <cell r="A691" t="str">
            <v>3PB-18-8</v>
          </cell>
        </row>
        <row r="692">
          <cell r="A692" t="str">
            <v>3PB-21-8</v>
          </cell>
        </row>
        <row r="693">
          <cell r="A693" t="str">
            <v>3PB-25-8</v>
          </cell>
        </row>
        <row r="694">
          <cell r="A694" t="str">
            <v>3PB-27-8</v>
          </cell>
        </row>
        <row r="695">
          <cell r="A695" t="str">
            <v>3PB-30-8</v>
          </cell>
        </row>
        <row r="696">
          <cell r="A696" t="str">
            <v>3PB-34-4</v>
          </cell>
        </row>
        <row r="697">
          <cell r="A697" t="str">
            <v>3PB-36-4</v>
          </cell>
        </row>
        <row r="698">
          <cell r="A698" t="str">
            <v>3PB-39-8</v>
          </cell>
        </row>
        <row r="699">
          <cell r="A699" t="str">
            <v>3PP-14-71</v>
          </cell>
        </row>
        <row r="700">
          <cell r="A700" t="str">
            <v>3PP-16-71</v>
          </cell>
        </row>
        <row r="701">
          <cell r="A701" t="str">
            <v>3PP-18-71</v>
          </cell>
        </row>
        <row r="702">
          <cell r="A702" t="str">
            <v>3PP-21-71</v>
          </cell>
        </row>
        <row r="703">
          <cell r="A703" t="str">
            <v>3PP-27-71</v>
          </cell>
        </row>
        <row r="704">
          <cell r="A704" t="str">
            <v>3PP-30-10</v>
          </cell>
        </row>
        <row r="705">
          <cell r="A705" t="str">
            <v>4PB-44-8</v>
          </cell>
        </row>
        <row r="706">
          <cell r="A706" t="str">
            <v>4PB-48-8</v>
          </cell>
        </row>
        <row r="707">
          <cell r="A707" t="str">
            <v>5PB-18-27</v>
          </cell>
        </row>
        <row r="708">
          <cell r="A708" t="str">
            <v>5PB-21-27</v>
          </cell>
        </row>
        <row r="709">
          <cell r="A709" t="str">
            <v>5PB-25-27</v>
          </cell>
        </row>
        <row r="710">
          <cell r="A710" t="str">
            <v>5PB-25-37</v>
          </cell>
        </row>
        <row r="711">
          <cell r="A711" t="str">
            <v>5PB-27-27</v>
          </cell>
        </row>
        <row r="712">
          <cell r="A712" t="str">
            <v>5PB-27-37</v>
          </cell>
        </row>
        <row r="713">
          <cell r="A713" t="str">
            <v>5PB-30-27</v>
          </cell>
        </row>
        <row r="714">
          <cell r="A714" t="str">
            <v>5PB-30-37</v>
          </cell>
        </row>
        <row r="715">
          <cell r="A715" t="str">
            <v>5PB-34-20</v>
          </cell>
        </row>
        <row r="716">
          <cell r="A716" t="str">
            <v>5PB-36-20</v>
          </cell>
        </row>
        <row r="717">
          <cell r="A717" t="str">
            <v>5PG-60-31</v>
          </cell>
        </row>
        <row r="718">
          <cell r="A718" t="str">
            <v>8PB-13-1</v>
          </cell>
        </row>
        <row r="719">
          <cell r="A719" t="str">
            <v>8PB-16-1</v>
          </cell>
        </row>
        <row r="720">
          <cell r="A720" t="str">
            <v>8PB-19-3</v>
          </cell>
        </row>
        <row r="721">
          <cell r="A721" t="str">
            <v>9PB-13-37</v>
          </cell>
        </row>
        <row r="722">
          <cell r="A722" t="str">
            <v>9PB-16-37</v>
          </cell>
        </row>
        <row r="723">
          <cell r="A723" t="str">
            <v>9PB-18-37</v>
          </cell>
        </row>
        <row r="724">
          <cell r="A724" t="str">
            <v>9PB-18-8</v>
          </cell>
        </row>
        <row r="725">
          <cell r="A725" t="str">
            <v>9PB-21-8</v>
          </cell>
        </row>
        <row r="727">
          <cell r="A727" t="str">
            <v>ISA-17</v>
          </cell>
          <cell r="B727" t="str">
            <v>6 100,00</v>
          </cell>
        </row>
        <row r="728">
          <cell r="A728" t="str">
            <v>ISA-20</v>
          </cell>
          <cell r="B728" t="str">
            <v>9 355,00</v>
          </cell>
        </row>
        <row r="729">
          <cell r="A729" t="str">
            <v>ISA-23</v>
          </cell>
          <cell r="B729" t="str">
            <v>9 871,00</v>
          </cell>
        </row>
        <row r="730">
          <cell r="A730" t="str">
            <v>ISA-27</v>
          </cell>
          <cell r="B730" t="str">
            <v>12 898,00</v>
          </cell>
        </row>
        <row r="731">
          <cell r="A731" t="str">
            <v>ISA-30</v>
          </cell>
          <cell r="B731" t="str">
            <v>13 332,00</v>
          </cell>
        </row>
        <row r="732">
          <cell r="A732" t="str">
            <v>ISA-33</v>
          </cell>
          <cell r="B732" t="str">
            <v>17 262,00</v>
          </cell>
        </row>
        <row r="733">
          <cell r="A733" t="str">
            <v>ISA-37</v>
          </cell>
          <cell r="B733" t="str">
            <v>19 879,00</v>
          </cell>
        </row>
        <row r="734">
          <cell r="A734" t="str">
            <v>ISA-40</v>
          </cell>
          <cell r="B734" t="str">
            <v>22 600,00</v>
          </cell>
        </row>
        <row r="735">
          <cell r="A735" t="str">
            <v>ISA-43</v>
          </cell>
          <cell r="B735" t="str">
            <v>26 023,00</v>
          </cell>
        </row>
        <row r="736">
          <cell r="A736" t="str">
            <v>ISA-47</v>
          </cell>
          <cell r="B736" t="str">
            <v>28 510,00</v>
          </cell>
        </row>
        <row r="737">
          <cell r="A737" t="str">
            <v>ISA-50</v>
          </cell>
          <cell r="B737" t="str">
            <v>36 780,00</v>
          </cell>
        </row>
        <row r="738">
          <cell r="A738" t="str">
            <v>ISA-53</v>
          </cell>
          <cell r="B738" t="str">
            <v>40 350,00</v>
          </cell>
        </row>
        <row r="739">
          <cell r="A739" t="str">
            <v>ISA-57</v>
          </cell>
          <cell r="B739" t="str">
            <v>41 659,00</v>
          </cell>
        </row>
        <row r="740">
          <cell r="A740" t="str">
            <v>ISA-60</v>
          </cell>
          <cell r="B740" t="str">
            <v>45 920,00</v>
          </cell>
        </row>
        <row r="741">
          <cell r="A741" t="str">
            <v>ISA-63</v>
          </cell>
          <cell r="B741" t="str">
            <v>44 478,00</v>
          </cell>
        </row>
        <row r="742">
          <cell r="A742" t="str">
            <v>ISA-70</v>
          </cell>
          <cell r="B742" t="str">
            <v>54 171,00</v>
          </cell>
        </row>
        <row r="743">
          <cell r="A743" t="str">
            <v>ISA-80</v>
          </cell>
          <cell r="B743" t="str">
            <v>62 335,00</v>
          </cell>
        </row>
        <row r="745">
          <cell r="A745" t="str">
            <v>IPF-17</v>
          </cell>
          <cell r="B745" t="str">
            <v>2 164,00</v>
          </cell>
        </row>
        <row r="746">
          <cell r="A746" t="str">
            <v>IPF-20</v>
          </cell>
          <cell r="B746" t="str">
            <v>2 393,00</v>
          </cell>
        </row>
        <row r="747">
          <cell r="A747" t="str">
            <v>IPF-23</v>
          </cell>
          <cell r="B747" t="str">
            <v>3 105,00</v>
          </cell>
        </row>
        <row r="748">
          <cell r="A748" t="str">
            <v>IPF-27</v>
          </cell>
          <cell r="B748" t="str">
            <v>3 131,00</v>
          </cell>
        </row>
        <row r="749">
          <cell r="A749" t="str">
            <v>IPF-30</v>
          </cell>
          <cell r="B749" t="str">
            <v>3 667,00</v>
          </cell>
        </row>
        <row r="750">
          <cell r="A750" t="str">
            <v>IPF-33</v>
          </cell>
          <cell r="B750" t="str">
            <v>4 280,00</v>
          </cell>
        </row>
        <row r="751">
          <cell r="A751" t="str">
            <v>IPF-37</v>
          </cell>
          <cell r="B751" t="str">
            <v>4 792,00</v>
          </cell>
        </row>
        <row r="752">
          <cell r="A752" t="str">
            <v>IPF-40</v>
          </cell>
          <cell r="B752" t="str">
            <v>5 850,00</v>
          </cell>
        </row>
        <row r="753">
          <cell r="A753" t="str">
            <v>IPF-43</v>
          </cell>
          <cell r="B753" t="str">
            <v>7 032,00</v>
          </cell>
        </row>
        <row r="754">
          <cell r="A754" t="str">
            <v>IPF-47</v>
          </cell>
          <cell r="B754" t="str">
            <v>7 810,00</v>
          </cell>
        </row>
        <row r="755">
          <cell r="A755" t="str">
            <v>IPF-53</v>
          </cell>
          <cell r="B755" t="str">
            <v>11 839,00</v>
          </cell>
        </row>
        <row r="756">
          <cell r="A756" t="str">
            <v>IPF-63</v>
          </cell>
          <cell r="B756" t="str">
            <v>14 095,00</v>
          </cell>
        </row>
        <row r="757">
          <cell r="A757" t="str">
            <v>IPF-70</v>
          </cell>
          <cell r="B757" t="str">
            <v>16 770,00</v>
          </cell>
        </row>
        <row r="758">
          <cell r="A758" t="str">
            <v>IPF-80</v>
          </cell>
          <cell r="B758" t="str">
            <v>21 961,00</v>
          </cell>
        </row>
        <row r="760">
          <cell r="A760" t="str">
            <v>P-1-S-3.501-1-156</v>
          </cell>
          <cell r="B760">
            <v>248</v>
          </cell>
        </row>
        <row r="762">
          <cell r="A762" t="str">
            <v>PD3-23</v>
          </cell>
          <cell r="B762" t="str">
            <v>7 900,00</v>
          </cell>
        </row>
        <row r="763">
          <cell r="A763" t="str">
            <v>PD-2-9,5</v>
          </cell>
          <cell r="B763" t="str">
            <v>6 033,00</v>
          </cell>
        </row>
        <row r="764">
          <cell r="A764" t="str">
            <v>PD-2-9,5-S</v>
          </cell>
          <cell r="B764" t="str">
            <v>7 285,00</v>
          </cell>
        </row>
        <row r="765">
          <cell r="A765" t="str">
            <v>PD-6</v>
          </cell>
          <cell r="B765" t="str">
            <v>8 345,00</v>
          </cell>
        </row>
        <row r="766">
          <cell r="A766" t="str">
            <v>PD-6-2P</v>
          </cell>
          <cell r="B766" t="str">
            <v>24 063,00</v>
          </cell>
        </row>
        <row r="767">
          <cell r="A767" t="str">
            <v>PD-6-17,5</v>
          </cell>
          <cell r="B767" t="str">
            <v>5 274,00</v>
          </cell>
        </row>
        <row r="768">
          <cell r="A768" t="str">
            <v>PD-10</v>
          </cell>
          <cell r="B768" t="str">
            <v>8 793,00</v>
          </cell>
        </row>
        <row r="769">
          <cell r="A769" t="str">
            <v>1P-18-15-30</v>
          </cell>
          <cell r="B769" t="str">
            <v>3 126,00</v>
          </cell>
        </row>
        <row r="770">
          <cell r="A770" t="str">
            <v>2P-15-18-35</v>
          </cell>
          <cell r="B770" t="str">
            <v>2 984,00</v>
          </cell>
        </row>
        <row r="771">
          <cell r="A771" t="str">
            <v>2P-30-18-5</v>
          </cell>
          <cell r="B771" t="str">
            <v>2 952,00</v>
          </cell>
        </row>
        <row r="772">
          <cell r="A772" t="str">
            <v>1P-30-18-30</v>
          </cell>
          <cell r="B772" t="str">
            <v>6 460,00</v>
          </cell>
        </row>
        <row r="773">
          <cell r="A773" t="str">
            <v>2P-30-18-10</v>
          </cell>
          <cell r="B773" t="str">
            <v>5 512,00</v>
          </cell>
        </row>
        <row r="774">
          <cell r="A774" t="str">
            <v>2P-30-18-30</v>
          </cell>
          <cell r="B774" t="str">
            <v>5 697,00</v>
          </cell>
        </row>
        <row r="775">
          <cell r="A775" t="str">
            <v>1P-22-15-30</v>
          </cell>
          <cell r="B775" t="str">
            <v>3 956,00</v>
          </cell>
        </row>
        <row r="776">
          <cell r="A776" t="str">
            <v>1P-24-15-30</v>
          </cell>
          <cell r="B776" t="str">
            <v>4 316,00</v>
          </cell>
        </row>
        <row r="777">
          <cell r="A777" t="str">
            <v>P-3-2-0,14</v>
          </cell>
          <cell r="B777" t="str">
            <v>5 000,00</v>
          </cell>
        </row>
        <row r="778">
          <cell r="A778" t="str">
            <v>PAG-14</v>
          </cell>
          <cell r="B778" t="str">
            <v>11 187,00</v>
          </cell>
        </row>
        <row r="781">
          <cell r="A781" t="str">
            <v>PLYTA-OPIRNA-PO-2</v>
          </cell>
          <cell r="B781" t="str">
            <v>1 926,00</v>
          </cell>
        </row>
        <row r="782">
          <cell r="A782" t="str">
            <v>PLYTA-OPIRNA-PO-3</v>
          </cell>
          <cell r="B782" t="str">
            <v>3 756,00</v>
          </cell>
        </row>
        <row r="783">
          <cell r="A783" t="str">
            <v>PLYTA-OPIRNA-PO-4</v>
          </cell>
          <cell r="B783" t="str">
            <v>6 678,00</v>
          </cell>
        </row>
        <row r="784">
          <cell r="A784" t="str">
            <v>OPIRNA-PODUSHKA-OP-4</v>
          </cell>
          <cell r="B784">
            <v>420</v>
          </cell>
        </row>
        <row r="785">
          <cell r="A785" t="str">
            <v>OP-4-50-IND</v>
          </cell>
          <cell r="B785" t="str">
            <v>1 337,00</v>
          </cell>
        </row>
        <row r="786">
          <cell r="A786" t="str">
            <v>OP-4-40,5-IND</v>
          </cell>
          <cell r="B786" t="str">
            <v>1 083,00</v>
          </cell>
        </row>
        <row r="787">
          <cell r="A787" t="str">
            <v>KCO-2-I</v>
          </cell>
          <cell r="B787" t="str">
            <v>4 038,00</v>
          </cell>
        </row>
        <row r="789">
          <cell r="A789" t="str">
            <v>PK-15-10-8</v>
          </cell>
        </row>
        <row r="790">
          <cell r="A790" t="str">
            <v>PK-15-12-8</v>
          </cell>
        </row>
        <row r="791">
          <cell r="A791" t="str">
            <v>PK-18-12-8</v>
          </cell>
        </row>
        <row r="792">
          <cell r="A792" t="str">
            <v>PK-19-12-8</v>
          </cell>
        </row>
        <row r="793">
          <cell r="A793" t="str">
            <v>PK-19-15-8</v>
          </cell>
        </row>
        <row r="794">
          <cell r="A794" t="str">
            <v>PK-20-10-8</v>
          </cell>
        </row>
        <row r="795">
          <cell r="A795" t="str">
            <v>PK-20-12-8</v>
          </cell>
        </row>
        <row r="796">
          <cell r="A796" t="str">
            <v>PK-21-10-8</v>
          </cell>
        </row>
        <row r="797">
          <cell r="A797" t="str">
            <v>PK-21-12-8</v>
          </cell>
        </row>
        <row r="798">
          <cell r="A798" t="str">
            <v>PK-22-12-8</v>
          </cell>
        </row>
        <row r="799">
          <cell r="A799" t="str">
            <v>PK-23-10-8</v>
          </cell>
        </row>
        <row r="800">
          <cell r="A800" t="str">
            <v>PK-23-12-8</v>
          </cell>
        </row>
        <row r="801">
          <cell r="A801" t="str">
            <v>PK-23-15-8</v>
          </cell>
        </row>
        <row r="802">
          <cell r="A802" t="str">
            <v>PK-24-10-8</v>
          </cell>
        </row>
        <row r="803">
          <cell r="A803" t="str">
            <v>PK-24-12-8</v>
          </cell>
        </row>
        <row r="804">
          <cell r="A804" t="str">
            <v>PK-25-10-8</v>
          </cell>
        </row>
        <row r="805">
          <cell r="A805" t="str">
            <v>PK-25-12-8</v>
          </cell>
        </row>
        <row r="806">
          <cell r="A806" t="str">
            <v>PK-26-10-8</v>
          </cell>
        </row>
        <row r="807">
          <cell r="A807" t="str">
            <v>PK-26-12-8</v>
          </cell>
        </row>
        <row r="808">
          <cell r="A808" t="str">
            <v>PK-27-10-8</v>
          </cell>
        </row>
        <row r="809">
          <cell r="A809" t="str">
            <v>PK-27-12-8</v>
          </cell>
        </row>
        <row r="810">
          <cell r="A810" t="str">
            <v>PK-28-10-8</v>
          </cell>
        </row>
        <row r="811">
          <cell r="A811" t="str">
            <v>PK-28-10-8</v>
          </cell>
        </row>
        <row r="812">
          <cell r="A812" t="str">
            <v>PK-29-10-8</v>
          </cell>
        </row>
        <row r="813">
          <cell r="A813" t="str">
            <v>PK-29-12-8</v>
          </cell>
        </row>
        <row r="814">
          <cell r="A814" t="str">
            <v>PK-30-10-8</v>
          </cell>
        </row>
        <row r="815">
          <cell r="A815" t="str">
            <v>PK-30-12-8</v>
          </cell>
        </row>
        <row r="816">
          <cell r="A816" t="str">
            <v>PK-31-10-8</v>
          </cell>
        </row>
        <row r="817">
          <cell r="A817" t="str">
            <v>PK-31-12-8</v>
          </cell>
        </row>
        <row r="818">
          <cell r="A818" t="str">
            <v>PK-32-10-8</v>
          </cell>
        </row>
        <row r="819">
          <cell r="A819" t="str">
            <v>PK-32-12-8</v>
          </cell>
        </row>
        <row r="820">
          <cell r="A820" t="str">
            <v>PK-33-10-8</v>
          </cell>
        </row>
        <row r="821">
          <cell r="A821" t="str">
            <v>PK-33-12-8</v>
          </cell>
        </row>
        <row r="822">
          <cell r="A822" t="str">
            <v>PK-34-10-8</v>
          </cell>
        </row>
        <row r="823">
          <cell r="A823" t="str">
            <v>PK-34-12-8</v>
          </cell>
        </row>
        <row r="824">
          <cell r="A824" t="str">
            <v>PK-35-10-8</v>
          </cell>
        </row>
        <row r="825">
          <cell r="A825" t="str">
            <v>PK-35-12-8</v>
          </cell>
        </row>
        <row r="826">
          <cell r="A826" t="str">
            <v>PK-36-10-8</v>
          </cell>
        </row>
        <row r="827">
          <cell r="A827" t="str">
            <v>PK-36-12-8</v>
          </cell>
        </row>
        <row r="828">
          <cell r="A828" t="str">
            <v>PK-37-10-8</v>
          </cell>
        </row>
        <row r="829">
          <cell r="A829" t="str">
            <v>PK-37-12-8</v>
          </cell>
        </row>
        <row r="830">
          <cell r="A830" t="str">
            <v>PK-38-10-8</v>
          </cell>
        </row>
        <row r="831">
          <cell r="A831" t="str">
            <v>PK-38-12-8</v>
          </cell>
        </row>
        <row r="832">
          <cell r="A832" t="str">
            <v>PK-39-10-8</v>
          </cell>
        </row>
        <row r="833">
          <cell r="A833" t="str">
            <v>PK-39-12-8</v>
          </cell>
        </row>
        <row r="834">
          <cell r="A834" t="str">
            <v>PK-40-10-8</v>
          </cell>
        </row>
        <row r="835">
          <cell r="A835" t="str">
            <v>PK-40-12-8</v>
          </cell>
        </row>
        <row r="836">
          <cell r="A836" t="str">
            <v>PK-41-10-8</v>
          </cell>
        </row>
        <row r="837">
          <cell r="A837" t="str">
            <v>PK-41-12-8</v>
          </cell>
        </row>
        <row r="838">
          <cell r="A838" t="str">
            <v>PK-42-10-8</v>
          </cell>
        </row>
        <row r="839">
          <cell r="A839" t="str">
            <v>PK-42-12-12.5</v>
          </cell>
        </row>
        <row r="840">
          <cell r="A840" t="str">
            <v>PK-42-12-8</v>
          </cell>
        </row>
        <row r="841">
          <cell r="A841" t="str">
            <v>PK-43-10-8</v>
          </cell>
        </row>
        <row r="842">
          <cell r="A842" t="str">
            <v>PK-43-12-8</v>
          </cell>
        </row>
        <row r="843">
          <cell r="A843" t="str">
            <v>PK-44-10-8</v>
          </cell>
        </row>
        <row r="844">
          <cell r="A844" t="str">
            <v>PK-44-12-8</v>
          </cell>
        </row>
        <row r="845">
          <cell r="A845" t="str">
            <v>PK-45-10-8</v>
          </cell>
        </row>
        <row r="846">
          <cell r="A846" t="str">
            <v>PK-45-12-8</v>
          </cell>
        </row>
        <row r="847">
          <cell r="A847" t="str">
            <v>PK-46-10-8</v>
          </cell>
        </row>
        <row r="848">
          <cell r="A848" t="str">
            <v>PK-46-12-8</v>
          </cell>
        </row>
        <row r="849">
          <cell r="A849" t="str">
            <v>PK 47-10-8</v>
          </cell>
        </row>
        <row r="850">
          <cell r="A850" t="str">
            <v>PK-47-12-8</v>
          </cell>
        </row>
        <row r="851">
          <cell r="A851" t="str">
            <v>PK-48-10-8</v>
          </cell>
        </row>
        <row r="852">
          <cell r="A852" t="str">
            <v>PK-48-12-8</v>
          </cell>
        </row>
        <row r="853">
          <cell r="A853" t="str">
            <v>PK-49-10-8</v>
          </cell>
        </row>
        <row r="854">
          <cell r="A854" t="str">
            <v>PK-49-12-8</v>
          </cell>
        </row>
        <row r="855">
          <cell r="A855" t="str">
            <v>PK-50-10-8</v>
          </cell>
        </row>
        <row r="856">
          <cell r="A856" t="str">
            <v>PK-50-12-8</v>
          </cell>
        </row>
        <row r="857">
          <cell r="A857" t="str">
            <v>PK-51-10-8</v>
          </cell>
        </row>
        <row r="858">
          <cell r="A858" t="str">
            <v>PK-51-12-8</v>
          </cell>
        </row>
        <row r="859">
          <cell r="A859" t="str">
            <v>PK-52-10-8</v>
          </cell>
        </row>
        <row r="860">
          <cell r="A860" t="str">
            <v>PK-52-12-8</v>
          </cell>
        </row>
        <row r="861">
          <cell r="A861" t="str">
            <v>PK-53-10-8</v>
          </cell>
        </row>
        <row r="862">
          <cell r="A862" t="str">
            <v>PK-53-12-8</v>
          </cell>
        </row>
        <row r="863">
          <cell r="A863" t="str">
            <v>PK-54-10-8</v>
          </cell>
        </row>
        <row r="864">
          <cell r="A864" t="str">
            <v>PK-54-12-8</v>
          </cell>
        </row>
        <row r="865">
          <cell r="A865" t="str">
            <v>PK-55-10-8</v>
          </cell>
        </row>
        <row r="866">
          <cell r="A866" t="str">
            <v>PK-55-12-8</v>
          </cell>
        </row>
        <row r="867">
          <cell r="A867" t="str">
            <v>PK-56-10-8</v>
          </cell>
        </row>
        <row r="868">
          <cell r="A868" t="str">
            <v>PK-56-12-8</v>
          </cell>
        </row>
        <row r="869">
          <cell r="A869" t="str">
            <v>PK-57-10-8</v>
          </cell>
        </row>
        <row r="870">
          <cell r="A870" t="str">
            <v>PK-57-12-8</v>
          </cell>
        </row>
        <row r="871">
          <cell r="A871" t="str">
            <v>PK-58-10-8</v>
          </cell>
        </row>
        <row r="872">
          <cell r="A872" t="str">
            <v>PK-58-12-8</v>
          </cell>
        </row>
        <row r="873">
          <cell r="A873" t="str">
            <v>PK-59-10-8</v>
          </cell>
        </row>
        <row r="874">
          <cell r="A874" t="str">
            <v>PK-59-12-8</v>
          </cell>
        </row>
        <row r="875">
          <cell r="A875" t="str">
            <v>PK-60-10-8</v>
          </cell>
        </row>
        <row r="876">
          <cell r="A876" t="str">
            <v>PK-60-12-12,5</v>
          </cell>
        </row>
        <row r="877">
          <cell r="A877" t="str">
            <v>PK-60-12-8</v>
          </cell>
        </row>
        <row r="878">
          <cell r="A878" t="str">
            <v>PK-60-15-12,5</v>
          </cell>
        </row>
        <row r="879">
          <cell r="A879" t="str">
            <v>PK-60-15-8</v>
          </cell>
        </row>
        <row r="880">
          <cell r="A880" t="str">
            <v>PK-61-10-8</v>
          </cell>
        </row>
        <row r="881">
          <cell r="A881" t="str">
            <v>PK-61-12-8</v>
          </cell>
        </row>
        <row r="882">
          <cell r="A882" t="str">
            <v>PK-62-10-8</v>
          </cell>
        </row>
        <row r="883">
          <cell r="A883" t="str">
            <v>PK-62-12-8</v>
          </cell>
        </row>
        <row r="884">
          <cell r="A884" t="str">
            <v>PK-62-15-8</v>
          </cell>
        </row>
        <row r="885">
          <cell r="A885" t="str">
            <v>PK-63-10-8</v>
          </cell>
        </row>
        <row r="886">
          <cell r="A886" t="str">
            <v>PK-63-12-12,5</v>
          </cell>
        </row>
        <row r="887">
          <cell r="A887" t="str">
            <v>PK-63-12-8</v>
          </cell>
        </row>
        <row r="888">
          <cell r="A888" t="str">
            <v>PK-63-15-12,5</v>
          </cell>
        </row>
        <row r="889">
          <cell r="A889" t="str">
            <v>PK-63-15-8</v>
          </cell>
        </row>
        <row r="890">
          <cell r="A890" t="str">
            <v>PK-64-12-12,5</v>
          </cell>
        </row>
        <row r="891">
          <cell r="A891" t="str">
            <v>PK-64-15-12,5</v>
          </cell>
        </row>
        <row r="892">
          <cell r="A892" t="str">
            <v>PK-66-12-8</v>
          </cell>
        </row>
        <row r="893">
          <cell r="A893" t="str">
            <v>PK-66-15-12.5</v>
          </cell>
        </row>
        <row r="894">
          <cell r="A894" t="str">
            <v>PK-66-15-8</v>
          </cell>
        </row>
        <row r="895">
          <cell r="A895" t="str">
            <v>PK-67-12-8</v>
          </cell>
        </row>
        <row r="896">
          <cell r="A896" t="str">
            <v>PK-68-12-12,5</v>
          </cell>
        </row>
        <row r="897">
          <cell r="A897" t="str">
            <v>PK-68-12-8</v>
          </cell>
        </row>
        <row r="898">
          <cell r="A898" t="str">
            <v>PK-68-15-12,5</v>
          </cell>
        </row>
        <row r="899">
          <cell r="A899" t="str">
            <v>PK-68.5-12-8</v>
          </cell>
        </row>
        <row r="900">
          <cell r="A900" t="str">
            <v>PK-68.5-15-12.5</v>
          </cell>
        </row>
        <row r="901">
          <cell r="A901" t="str">
            <v>PK-68.5-15-8</v>
          </cell>
        </row>
        <row r="902">
          <cell r="A902" t="str">
            <v>PK-72-10-8</v>
          </cell>
        </row>
        <row r="903">
          <cell r="A903" t="str">
            <v>PK-72-12-12,5</v>
          </cell>
        </row>
        <row r="904">
          <cell r="A904" t="str">
            <v>PK-72-12-8</v>
          </cell>
        </row>
        <row r="905">
          <cell r="A905" t="str">
            <v>PK-72-15-12,5</v>
          </cell>
        </row>
        <row r="906">
          <cell r="A906" t="str">
            <v>PK-72-15-8</v>
          </cell>
        </row>
        <row r="907">
          <cell r="A907" t="str">
            <v>PK-76-12-8</v>
          </cell>
        </row>
        <row r="908">
          <cell r="A908" t="str">
            <v>PK-77-12-8</v>
          </cell>
        </row>
        <row r="910">
          <cell r="A910" t="str">
            <v>1P-14-15-10</v>
          </cell>
        </row>
        <row r="911">
          <cell r="A911" t="str">
            <v>1P-14-15-12</v>
          </cell>
        </row>
        <row r="913">
          <cell r="A913" t="str">
            <v>P-30-4</v>
          </cell>
        </row>
        <row r="914">
          <cell r="A914" t="str">
            <v>5-K-5-ARMOVANA</v>
          </cell>
          <cell r="B914">
            <v>128</v>
          </cell>
        </row>
        <row r="915">
          <cell r="A915" t="str">
            <v>8-K-5-ARMOVANA</v>
          </cell>
          <cell r="B915">
            <v>140</v>
          </cell>
        </row>
        <row r="916">
          <cell r="A916" t="str">
            <v>8-K-8-ARMOVANA</v>
          </cell>
          <cell r="B916">
            <v>399</v>
          </cell>
        </row>
        <row r="917">
          <cell r="A917" t="str">
            <v>8-K-10-ARMOVANA</v>
          </cell>
          <cell r="B917">
            <v>426</v>
          </cell>
        </row>
        <row r="920">
          <cell r="A920" t="str">
            <v>KVITNYK-AREZZO</v>
          </cell>
          <cell r="B920" t="str">
            <v>2 800,00</v>
          </cell>
        </row>
        <row r="921">
          <cell r="A921" t="str">
            <v>KVITNYK-7-3-9</v>
          </cell>
          <cell r="B921" t="str">
            <v>1 400,00</v>
          </cell>
        </row>
        <row r="922">
          <cell r="A922" t="str">
            <v>KVITNYK-BRINDISI</v>
          </cell>
          <cell r="B922" t="str">
            <v>2 500,00</v>
          </cell>
        </row>
        <row r="923">
          <cell r="A923" t="str">
            <v>LAVKA-VERONA</v>
          </cell>
          <cell r="B923" t="str">
            <v>1 800,00</v>
          </cell>
        </row>
        <row r="924">
          <cell r="A924" t="str">
            <v>CHASHA-NAPOLI</v>
          </cell>
          <cell r="B924" t="str">
            <v>2 500,00</v>
          </cell>
        </row>
        <row r="927">
          <cell r="A927" t="str">
            <v>L-1-S-3.503.1-66</v>
          </cell>
          <cell r="B927" t="str">
            <v>3 336,86</v>
          </cell>
        </row>
        <row r="928">
          <cell r="A928" t="str">
            <v>L-2-S-3.503.1-66</v>
          </cell>
          <cell r="B928" t="str">
            <v>2 914,94</v>
          </cell>
        </row>
        <row r="929">
          <cell r="A929" t="str">
            <v>P-1-S-3.503.1-66</v>
          </cell>
          <cell r="B929">
            <v>352.96</v>
          </cell>
        </row>
        <row r="930">
          <cell r="A930" t="str">
            <v>P-2-S-3.503.1-66</v>
          </cell>
          <cell r="B930">
            <v>241.97</v>
          </cell>
        </row>
        <row r="931">
          <cell r="A931" t="str">
            <v>B-1-18-50</v>
          </cell>
          <cell r="B931">
            <v>467.38</v>
          </cell>
        </row>
        <row r="932">
          <cell r="A932" t="str">
            <v>B-1-20-50</v>
          </cell>
          <cell r="B932">
            <v>511.38</v>
          </cell>
        </row>
        <row r="933">
          <cell r="A933" t="str">
            <v>B-1-20-75</v>
          </cell>
          <cell r="B933">
            <v>682.38</v>
          </cell>
        </row>
        <row r="934">
          <cell r="A934" t="str">
            <v>B-1-22-75</v>
          </cell>
          <cell r="B934">
            <v>740.68</v>
          </cell>
        </row>
        <row r="935">
          <cell r="A935" t="str">
            <v>B-1-24-100</v>
          </cell>
          <cell r="B935" t="str">
            <v>1 169,56</v>
          </cell>
        </row>
        <row r="936">
          <cell r="A936" t="str">
            <v>B-2-18-25</v>
          </cell>
          <cell r="B936">
            <v>202.69</v>
          </cell>
        </row>
        <row r="937">
          <cell r="A937" t="str">
            <v>B-2-20-25</v>
          </cell>
          <cell r="B937">
            <v>214.83</v>
          </cell>
        </row>
        <row r="938">
          <cell r="A938" t="str">
            <v>B-2-20-40</v>
          </cell>
          <cell r="B938">
            <v>259.33</v>
          </cell>
        </row>
        <row r="939">
          <cell r="A939" t="str">
            <v>B-2-22-40</v>
          </cell>
          <cell r="B939">
            <v>275.51</v>
          </cell>
        </row>
        <row r="940">
          <cell r="A940" t="str">
            <v>B-3-18-100</v>
          </cell>
          <cell r="B940">
            <v>476.93</v>
          </cell>
        </row>
        <row r="941">
          <cell r="A941" t="str">
            <v>B-5-S-3.503.1-66</v>
          </cell>
          <cell r="B941">
            <v>469</v>
          </cell>
        </row>
        <row r="942">
          <cell r="A942" t="str">
            <v>B-6-S-3.503.1-66</v>
          </cell>
          <cell r="B942">
            <v>408</v>
          </cell>
        </row>
        <row r="943">
          <cell r="A943" t="str">
            <v>B-7-S-3.503.1-66</v>
          </cell>
          <cell r="B943" t="str">
            <v>1 370,00</v>
          </cell>
        </row>
        <row r="944">
          <cell r="A944" t="str">
            <v>B-8-S-3.503.1-66</v>
          </cell>
          <cell r="B944">
            <v>185</v>
          </cell>
        </row>
        <row r="945">
          <cell r="A945" t="str">
            <v>B-9-S-3.503.1-66</v>
          </cell>
          <cell r="B945">
            <v>491</v>
          </cell>
        </row>
        <row r="946">
          <cell r="A946" t="str">
            <v>BR-3.503.1-66</v>
          </cell>
          <cell r="B946">
            <v>224</v>
          </cell>
        </row>
        <row r="950">
          <cell r="A950" t="str">
            <v>KSHCH</v>
          </cell>
        </row>
        <row r="951">
          <cell r="A951" t="str">
            <v>TK-4</v>
          </cell>
        </row>
        <row r="953">
          <cell r="A953" t="str">
            <v>FL-10-12-2</v>
          </cell>
        </row>
        <row r="954">
          <cell r="A954" t="str">
            <v>FL-10-12-3</v>
          </cell>
        </row>
        <row r="955">
          <cell r="A955" t="str">
            <v>FL-10-24-2</v>
          </cell>
        </row>
        <row r="956">
          <cell r="A956" t="str">
            <v>FL-10-8-2</v>
          </cell>
        </row>
        <row r="957">
          <cell r="A957" t="str">
            <v>FL-12-12-2</v>
          </cell>
        </row>
        <row r="958">
          <cell r="A958" t="str">
            <v>FL-12-12-3</v>
          </cell>
        </row>
        <row r="959">
          <cell r="A959" t="str">
            <v>FL-12-24-2</v>
          </cell>
        </row>
        <row r="960">
          <cell r="A960" t="str">
            <v>FL-12-24-3</v>
          </cell>
        </row>
        <row r="961">
          <cell r="A961" t="str">
            <v>FL-12-8-2</v>
          </cell>
        </row>
        <row r="962">
          <cell r="A962" t="str">
            <v>FL-14-12-2</v>
          </cell>
        </row>
        <row r="963">
          <cell r="A963" t="str">
            <v>FL-14-24-2</v>
          </cell>
        </row>
        <row r="964">
          <cell r="A964" t="str">
            <v>FL-16-12-2</v>
          </cell>
        </row>
        <row r="965">
          <cell r="A965" t="str">
            <v>FL-16-24-2</v>
          </cell>
        </row>
        <row r="966">
          <cell r="A966" t="str">
            <v>FL-16-8-2</v>
          </cell>
        </row>
        <row r="967">
          <cell r="A967" t="str">
            <v>FL-20-12-2</v>
          </cell>
        </row>
        <row r="968">
          <cell r="A968" t="str">
            <v>FL-20-8-2</v>
          </cell>
        </row>
        <row r="969">
          <cell r="A969" t="str">
            <v>FL-24-12-2</v>
          </cell>
        </row>
        <row r="970">
          <cell r="A970" t="str">
            <v>FL-28-12-2</v>
          </cell>
        </row>
        <row r="971">
          <cell r="A971" t="str">
            <v>FL-28-12-3</v>
          </cell>
        </row>
        <row r="972">
          <cell r="A972" t="str">
            <v>FL-32-12-2</v>
          </cell>
        </row>
        <row r="973">
          <cell r="A973" t="str">
            <v>FL-32-8-3</v>
          </cell>
        </row>
        <row r="974">
          <cell r="A974" t="str">
            <v>FL-8-12-2</v>
          </cell>
        </row>
        <row r="975">
          <cell r="A975" t="str">
            <v>FL-8-12-3</v>
          </cell>
        </row>
        <row r="976">
          <cell r="A976" t="str">
            <v>FL-8-24-4</v>
          </cell>
        </row>
        <row r="978">
          <cell r="A978" t="str">
            <v>UBOM-1220-13,5</v>
          </cell>
          <cell r="B978" t="str">
            <v>5 599,00</v>
          </cell>
        </row>
        <row r="979">
          <cell r="A979" t="str">
            <v>2-UTK-720-24</v>
          </cell>
          <cell r="B979" t="str">
            <v>5 972,00</v>
          </cell>
        </row>
        <row r="980">
          <cell r="A980" t="str">
            <v>1-UBKM-720-9</v>
          </cell>
          <cell r="B980" t="str">
            <v>5 462,00</v>
          </cell>
        </row>
        <row r="981">
          <cell r="A981" t="str">
            <v>BLOK-B-2-800</v>
          </cell>
          <cell r="B981" t="str">
            <v>2 533,00</v>
          </cell>
        </row>
        <row r="982">
          <cell r="A982" t="str">
            <v>BLOK-B-2-720</v>
          </cell>
          <cell r="B982" t="str">
            <v>2 533,00</v>
          </cell>
        </row>
        <row r="983">
          <cell r="A983" t="str">
            <v>F-8-24</v>
          </cell>
          <cell r="B983" t="str">
            <v>5 637,00</v>
          </cell>
        </row>
        <row r="984">
          <cell r="A984" t="str">
            <v>F-10-20</v>
          </cell>
          <cell r="B984" t="str">
            <v>4 800,00</v>
          </cell>
        </row>
        <row r="985">
          <cell r="A985" t="str">
            <v>F-10-24</v>
          </cell>
          <cell r="B985" t="str">
            <v>5 805,00</v>
          </cell>
        </row>
        <row r="986">
          <cell r="A986" t="str">
            <v>F-10-23</v>
          </cell>
          <cell r="B986" t="str">
            <v>5 805,00</v>
          </cell>
        </row>
        <row r="987">
          <cell r="A987" t="str">
            <v>F-10-19</v>
          </cell>
          <cell r="B987" t="str">
            <v>5 321,00</v>
          </cell>
        </row>
        <row r="988">
          <cell r="A988" t="str">
            <v>F-10-13</v>
          </cell>
          <cell r="B988" t="str">
            <v>3 870,00</v>
          </cell>
        </row>
        <row r="989">
          <cell r="A989" t="str">
            <v>F-10-9</v>
          </cell>
          <cell r="B989" t="str">
            <v>3 144,00</v>
          </cell>
        </row>
        <row r="990">
          <cell r="A990" t="str">
            <v>F-12-24</v>
          </cell>
          <cell r="B990" t="str">
            <v>7 818,00</v>
          </cell>
        </row>
        <row r="991">
          <cell r="A991" t="str">
            <v>F-14-24</v>
          </cell>
          <cell r="B991" t="str">
            <v>8 280,00</v>
          </cell>
        </row>
        <row r="992">
          <cell r="A992" t="str">
            <v>F-16-20</v>
          </cell>
          <cell r="B992" t="str">
            <v>7 450,00</v>
          </cell>
        </row>
        <row r="993">
          <cell r="A993" t="str">
            <v>F-16-24</v>
          </cell>
          <cell r="B993" t="str">
            <v>11 046,00</v>
          </cell>
        </row>
        <row r="994">
          <cell r="A994" t="str">
            <v>F-16-9</v>
          </cell>
          <cell r="B994" t="str">
            <v>5 983,00</v>
          </cell>
        </row>
        <row r="995">
          <cell r="A995" t="str">
            <v>F-16-5</v>
          </cell>
          <cell r="B995" t="str">
            <v>4 602,00</v>
          </cell>
        </row>
        <row r="996">
          <cell r="A996" t="str">
            <v>F-20-24</v>
          </cell>
          <cell r="B996" t="str">
            <v>22 548,00</v>
          </cell>
        </row>
        <row r="997">
          <cell r="A997" t="str">
            <v>F-24-15-5</v>
          </cell>
          <cell r="B997" t="str">
            <v>30 807,16</v>
          </cell>
        </row>
        <row r="998">
          <cell r="A998" t="str">
            <v>BF-6-S-3.501-59</v>
          </cell>
          <cell r="B998">
            <v>6547</v>
          </cell>
        </row>
        <row r="999">
          <cell r="A999" t="str">
            <v>BF-8-S-3.501-59</v>
          </cell>
          <cell r="B999">
            <v>7731</v>
          </cell>
        </row>
        <row r="1000">
          <cell r="A1000" t="str">
            <v>BF-9-S-3.501-59</v>
          </cell>
          <cell r="B1000">
            <v>5807</v>
          </cell>
        </row>
        <row r="1001">
          <cell r="A1001" t="str">
            <v>BF-24-S-3.501-59</v>
          </cell>
          <cell r="B1001">
            <v>4011</v>
          </cell>
        </row>
        <row r="1002">
          <cell r="A1002" t="str">
            <v>BF-25-S-3.501-59</v>
          </cell>
          <cell r="B1002">
            <v>5356</v>
          </cell>
        </row>
        <row r="1003">
          <cell r="A1003" t="str">
            <v>BF-26-S-3.501-59</v>
          </cell>
          <cell r="B1003">
            <v>5860</v>
          </cell>
        </row>
        <row r="1004">
          <cell r="A1004" t="str">
            <v>BF-60-S-3.501-59</v>
          </cell>
          <cell r="B1004">
            <v>6793</v>
          </cell>
        </row>
        <row r="1005">
          <cell r="A1005" t="str">
            <v>BF-61-S-3.501-59</v>
          </cell>
          <cell r="B1005">
            <v>5173</v>
          </cell>
        </row>
        <row r="1006">
          <cell r="A1006" t="str">
            <v>BLOK-68А</v>
          </cell>
          <cell r="B1006" t="str">
            <v>9 395,00</v>
          </cell>
        </row>
        <row r="1007">
          <cell r="A1007" t="str">
            <v>BF-45-S-3.501.1-104</v>
          </cell>
          <cell r="B1007" t="str">
            <v>3 429,00</v>
          </cell>
        </row>
        <row r="1008">
          <cell r="A1008" t="str">
            <v>BF-46-S-3.501.1-104</v>
          </cell>
          <cell r="B1008" t="str">
            <v>2 936,21</v>
          </cell>
        </row>
        <row r="1009">
          <cell r="A1009" t="str">
            <v>BF-1</v>
          </cell>
          <cell r="B1009" t="str">
            <v>7 012,00</v>
          </cell>
        </row>
        <row r="1010">
          <cell r="A1010" t="str">
            <v>KB-4</v>
          </cell>
          <cell r="B1010" t="str">
            <v>1 122,00</v>
          </cell>
        </row>
        <row r="1011">
          <cell r="A1011" t="str">
            <v>F-6-201</v>
          </cell>
          <cell r="B1011">
            <v>10764</v>
          </cell>
        </row>
        <row r="1012">
          <cell r="A1012" t="str">
            <v>F-7-201</v>
          </cell>
          <cell r="B1012">
            <v>12892</v>
          </cell>
        </row>
        <row r="1013">
          <cell r="A1013" t="str">
            <v>F-9-201</v>
          </cell>
          <cell r="B1013">
            <v>18813</v>
          </cell>
        </row>
        <row r="1014">
          <cell r="A1014" t="str">
            <v>F-9-403</v>
          </cell>
          <cell r="B1014" t="str">
            <v>37 909,00</v>
          </cell>
        </row>
        <row r="1015">
          <cell r="A1015" t="str">
            <v>F-9-302</v>
          </cell>
          <cell r="B1015" t="str">
            <v>28 441,00</v>
          </cell>
        </row>
        <row r="1016">
          <cell r="A1016" t="str">
            <v>F-P-1</v>
          </cell>
          <cell r="B1016" t="str">
            <v>2 434,00</v>
          </cell>
        </row>
        <row r="1017">
          <cell r="A1017" t="str">
            <v>F-P-2</v>
          </cell>
          <cell r="B1017" t="str">
            <v>3 152,00</v>
          </cell>
        </row>
        <row r="1018">
          <cell r="A1018" t="str">
            <v>F-P-3</v>
          </cell>
          <cell r="B1018" t="str">
            <v>3 870,00</v>
          </cell>
        </row>
        <row r="1019">
          <cell r="A1019" t="str">
            <v>F-P-4</v>
          </cell>
          <cell r="B1019" t="str">
            <v>2 762,00</v>
          </cell>
        </row>
        <row r="1020">
          <cell r="A1020" t="str">
            <v>F-P-5</v>
          </cell>
          <cell r="B1020" t="str">
            <v>3 807,00</v>
          </cell>
        </row>
        <row r="1021">
          <cell r="A1021" t="str">
            <v>F-P-11</v>
          </cell>
          <cell r="B1021">
            <v>620</v>
          </cell>
        </row>
        <row r="1022">
          <cell r="A1022" t="str">
            <v>F-P-13</v>
          </cell>
          <cell r="B1022" t="str">
            <v>1 471,00</v>
          </cell>
        </row>
        <row r="1023">
          <cell r="A1023" t="str">
            <v>F-4-4</v>
          </cell>
          <cell r="B1023" t="str">
            <v>20 767,43</v>
          </cell>
        </row>
        <row r="1027">
          <cell r="A1027" t="str">
            <v>FBS-12-5-3</v>
          </cell>
        </row>
        <row r="1028">
          <cell r="A1028" t="str">
            <v>FBS-12-5-6</v>
          </cell>
        </row>
        <row r="1029">
          <cell r="A1029" t="str">
            <v>FBS-12-6-3</v>
          </cell>
        </row>
        <row r="1030">
          <cell r="A1030" t="str">
            <v>FBS-12-6-6</v>
          </cell>
        </row>
        <row r="1031">
          <cell r="A1031" t="str">
            <v>FBS-24-3-3</v>
          </cell>
        </row>
        <row r="1032">
          <cell r="A1032" t="str">
            <v>FBS-24-4-3</v>
          </cell>
        </row>
        <row r="1033">
          <cell r="A1033" t="str">
            <v>FBS-24-5-3</v>
          </cell>
        </row>
        <row r="1034">
          <cell r="A1034" t="str">
            <v>FBS-24-6-3</v>
          </cell>
        </row>
        <row r="1035">
          <cell r="A1035" t="str">
            <v>FBS-9-5-3</v>
          </cell>
        </row>
        <row r="1036">
          <cell r="A1036" t="str">
            <v>FBS-9-5-6</v>
          </cell>
        </row>
        <row r="1037">
          <cell r="A1037" t="str">
            <v>FBS-9-6-3</v>
          </cell>
        </row>
        <row r="1038">
          <cell r="A1038" t="str">
            <v>FBS-9-6-6</v>
          </cell>
        </row>
        <row r="1040">
          <cell r="A1040" t="str">
            <v>BV-1300</v>
          </cell>
          <cell r="B1040">
            <v>426.12</v>
          </cell>
        </row>
        <row r="1041">
          <cell r="A1041" t="str">
            <v>BB-1920</v>
          </cell>
          <cell r="B1041">
            <v>651.9</v>
          </cell>
        </row>
        <row r="1042">
          <cell r="A1042" t="str">
            <v>BN-1760</v>
          </cell>
          <cell r="B1042">
            <v>508.8</v>
          </cell>
        </row>
        <row r="1045">
          <cell r="A1045" t="str">
            <v>DB2-B125-795x395</v>
          </cell>
          <cell r="B1045" t="str">
            <v>2 645,00</v>
          </cell>
        </row>
        <row r="1046">
          <cell r="A1046" t="str">
            <v>DM2-C250-80x40</v>
          </cell>
          <cell r="B1046" t="str">
            <v>3 075,00</v>
          </cell>
        </row>
        <row r="1049">
          <cell r="A1049" t="str">
            <v>LUK-CH-C250-K-2-60</v>
          </cell>
          <cell r="B1049" t="str">
            <v>2 900,00</v>
          </cell>
        </row>
        <row r="1050">
          <cell r="A1050" t="str">
            <v>LUK-CH-C250-KVK-ZAM-MO</v>
          </cell>
          <cell r="B1050" t="str">
            <v>3 620,00</v>
          </cell>
        </row>
        <row r="1051">
          <cell r="A1051" t="str">
            <v>LUK-CH-C250</v>
          </cell>
          <cell r="B1051" t="str">
            <v>2 850,00</v>
          </cell>
        </row>
        <row r="1052">
          <cell r="A1052" t="str">
            <v>LUK-CH-C250-ZAM</v>
          </cell>
          <cell r="B1052" t="str">
            <v>2 945,00</v>
          </cell>
        </row>
        <row r="1053">
          <cell r="A1053" t="str">
            <v>LUK-CH-C250-K-2-60-VODK</v>
          </cell>
          <cell r="B1053" t="str">
            <v>3 620,00</v>
          </cell>
        </row>
        <row r="1055">
          <cell r="A1055" t="str">
            <v>LUK-CH-EL1-ZAM</v>
          </cell>
          <cell r="B1055" t="str">
            <v>2 465,00</v>
          </cell>
        </row>
        <row r="1056">
          <cell r="A1056" t="str">
            <v>LUK-CH-EL1</v>
          </cell>
          <cell r="B1056" t="str">
            <v>2 400,00</v>
          </cell>
        </row>
        <row r="1058">
          <cell r="A1058" t="str">
            <v>LZB-3</v>
          </cell>
          <cell r="B1058">
            <v>546</v>
          </cell>
        </row>
        <row r="1059">
          <cell r="A1059" t="str">
            <v>LZB-4</v>
          </cell>
          <cell r="B1059">
            <v>456</v>
          </cell>
        </row>
        <row r="1060">
          <cell r="A1060" t="str">
            <v>LUK-CH-A15-0UH</v>
          </cell>
          <cell r="B1060" t="str">
            <v>2 210,00</v>
          </cell>
        </row>
        <row r="1061">
          <cell r="A1061" t="str">
            <v>LUK-CH-A15-ZAM-0UH</v>
          </cell>
          <cell r="B1061" t="str">
            <v>2 340,00</v>
          </cell>
        </row>
        <row r="1062">
          <cell r="A1062" t="str">
            <v>LUK-CH-A15</v>
          </cell>
          <cell r="B1062" t="str">
            <v>2 100,00</v>
          </cell>
        </row>
        <row r="1063">
          <cell r="A1063" t="str">
            <v>LUK-CH-A15-4UH</v>
          </cell>
          <cell r="B1063" t="str">
            <v>2 050,00</v>
          </cell>
        </row>
        <row r="1065">
          <cell r="A1065" t="str">
            <v>LUK-CH-B125-K-1-60</v>
          </cell>
          <cell r="B1065" t="str">
            <v>2 500,00</v>
          </cell>
        </row>
        <row r="1067">
          <cell r="A1067" t="str">
            <v>SKOBA-ECO-SINGLE</v>
          </cell>
          <cell r="B1067">
            <v>128</v>
          </cell>
        </row>
        <row r="1068">
          <cell r="A1068" t="str">
            <v>SKOBA-ECO-DOUBLE</v>
          </cell>
          <cell r="B1068">
            <v>135</v>
          </cell>
        </row>
        <row r="1069">
          <cell r="A1069" t="str">
            <v>SKOBA-CH-N2</v>
          </cell>
          <cell r="B1069">
            <v>92</v>
          </cell>
        </row>
        <row r="1070">
          <cell r="A1070" t="str">
            <v>SKOBA-STALEVA</v>
          </cell>
          <cell r="B1070">
            <v>96</v>
          </cell>
        </row>
        <row r="1072">
          <cell r="A1072" t="str">
            <v>PIDDON</v>
          </cell>
          <cell r="B1072">
            <v>70</v>
          </cell>
        </row>
        <row r="1073">
          <cell r="A1073" t="str">
            <v>BRUS-100-100-4500</v>
          </cell>
          <cell r="B1073">
            <v>180</v>
          </cell>
        </row>
        <row r="1075">
          <cell r="A1075" t="str">
            <v>PE-LYST-T-1,5</v>
          </cell>
          <cell r="B1075" t="str">
            <v>1 200,00</v>
          </cell>
        </row>
        <row r="1076">
          <cell r="A1076" t="str">
            <v>PE-LYST-T-3</v>
          </cell>
          <cell r="B1076" t="str">
            <v>1 400,00</v>
          </cell>
        </row>
        <row r="1077">
          <cell r="A1077" t="str">
            <v>PE-LYST-T-4</v>
          </cell>
          <cell r="B1077" t="str">
            <v>1 500,00</v>
          </cell>
        </row>
        <row r="1079">
          <cell r="A1079" t="str">
            <v>PRUTOK-PE</v>
          </cell>
          <cell r="B1079">
            <v>331.2</v>
          </cell>
        </row>
        <row r="1081">
          <cell r="A1081" t="str">
            <v>ABETONLUB</v>
          </cell>
          <cell r="B1081" t="str">
            <v>2 449,44</v>
          </cell>
        </row>
        <row r="1084">
          <cell r="A1084" t="str">
            <v>KS-10-12-P</v>
          </cell>
          <cell r="B1084" t="str">
            <v>7 842,00</v>
          </cell>
        </row>
        <row r="1085">
          <cell r="A1085" t="str">
            <v>KS-10-12-P-S</v>
          </cell>
          <cell r="B1085" t="str">
            <v>8 810,00</v>
          </cell>
        </row>
        <row r="1086">
          <cell r="A1086" t="str">
            <v>KS-10-15-P</v>
          </cell>
          <cell r="B1086" t="str">
            <v>9 450,00</v>
          </cell>
        </row>
        <row r="1087">
          <cell r="A1087" t="str">
            <v>KS-10-15-P-S</v>
          </cell>
          <cell r="B1087" t="str">
            <v>10 660,00</v>
          </cell>
        </row>
        <row r="1088">
          <cell r="A1088" t="str">
            <v>KS-10-18-P</v>
          </cell>
          <cell r="B1088" t="str">
            <v>11 064,00</v>
          </cell>
        </row>
        <row r="1089">
          <cell r="A1089" t="str">
            <v>KS-10-18-PS</v>
          </cell>
          <cell r="B1089" t="str">
            <v>12 516,00</v>
          </cell>
        </row>
        <row r="1090">
          <cell r="A1090" t="str">
            <v>KS-10-3-P</v>
          </cell>
          <cell r="B1090" t="str">
            <v>2 310,00</v>
          </cell>
        </row>
        <row r="1091">
          <cell r="A1091" t="str">
            <v>KS-10-3-PS</v>
          </cell>
          <cell r="B1091" t="str">
            <v>2 552,00</v>
          </cell>
        </row>
        <row r="1092">
          <cell r="A1092" t="str">
            <v>KS-10-3-PN-P</v>
          </cell>
        </row>
        <row r="1093">
          <cell r="A1093" t="str">
            <v>KS-10-4-P</v>
          </cell>
          <cell r="B1093" t="str">
            <v>2 886,00</v>
          </cell>
        </row>
        <row r="1094">
          <cell r="A1094" t="str">
            <v>KS-10-4-PS</v>
          </cell>
          <cell r="B1094" t="str">
            <v>3 128,00</v>
          </cell>
        </row>
        <row r="1095">
          <cell r="A1095" t="str">
            <v>KS-10-4-PN-P</v>
          </cell>
        </row>
        <row r="1096">
          <cell r="A1096" t="str">
            <v>KS-10-5-P</v>
          </cell>
          <cell r="B1096" t="str">
            <v>3 462,00</v>
          </cell>
        </row>
        <row r="1097">
          <cell r="A1097" t="str">
            <v>KS-10-5-PS</v>
          </cell>
          <cell r="B1097" t="str">
            <v>3 946,00</v>
          </cell>
        </row>
        <row r="1098">
          <cell r="A1098" t="str">
            <v>KS-10-5-PN-P</v>
          </cell>
        </row>
        <row r="1099">
          <cell r="A1099" t="str">
            <v>KS-10-6-P</v>
          </cell>
          <cell r="B1099" t="str">
            <v>3 918,00</v>
          </cell>
        </row>
        <row r="1100">
          <cell r="A1100" t="str">
            <v>KS-10-6-1-P</v>
          </cell>
          <cell r="B1100" t="str">
            <v>7 822,00</v>
          </cell>
        </row>
        <row r="1101">
          <cell r="A1101" t="str">
            <v>KS-10-6-1-PS</v>
          </cell>
          <cell r="B1101" t="str">
            <v>8 306,00</v>
          </cell>
        </row>
        <row r="1102">
          <cell r="A1102" t="str">
            <v>KS-10-6-P-G</v>
          </cell>
        </row>
        <row r="1103">
          <cell r="A1103" t="str">
            <v>KS-10-6-PS</v>
          </cell>
          <cell r="B1103" t="str">
            <v>4 402,00</v>
          </cell>
        </row>
        <row r="1104">
          <cell r="A1104" t="str">
            <v>KS-10-6-PGS</v>
          </cell>
        </row>
        <row r="1105">
          <cell r="A1105" t="str">
            <v>KS-10-6-PN-P</v>
          </cell>
        </row>
        <row r="1106">
          <cell r="A1106" t="str">
            <v>KS-10-9-P</v>
          </cell>
          <cell r="B1106" t="str">
            <v>5 532,00</v>
          </cell>
        </row>
        <row r="1107">
          <cell r="A1107" t="str">
            <v>KS-10-9-1-P</v>
          </cell>
          <cell r="B1107" t="str">
            <v>10 891,00</v>
          </cell>
        </row>
        <row r="1108">
          <cell r="A1108" t="str">
            <v>KS-10-9-PS</v>
          </cell>
          <cell r="B1108" t="str">
            <v>6 258,00</v>
          </cell>
        </row>
        <row r="1109">
          <cell r="A1109" t="str">
            <v>KS-10-9-1-PS</v>
          </cell>
          <cell r="B1109" t="str">
            <v>11 617,00</v>
          </cell>
        </row>
        <row r="1110">
          <cell r="A1110" t="str">
            <v>KS-10-9-PN-P</v>
          </cell>
          <cell r="B1110" t="str">
            <v>11 328,00</v>
          </cell>
        </row>
        <row r="1111">
          <cell r="A1111" t="str">
            <v>KS-10-9-PN-PS</v>
          </cell>
          <cell r="B1111" t="str">
            <v>12 054,00</v>
          </cell>
        </row>
        <row r="1113">
          <cell r="A1113" t="str">
            <v>KS-15-12-P</v>
          </cell>
          <cell r="B1113" t="str">
            <v>11 886,00</v>
          </cell>
        </row>
        <row r="1114">
          <cell r="A1114" t="str">
            <v>KS-15-12-P-S</v>
          </cell>
          <cell r="B1114" t="str">
            <v>12 854,00</v>
          </cell>
        </row>
        <row r="1115">
          <cell r="A1115" t="str">
            <v>KS-15-15-P</v>
          </cell>
          <cell r="B1115" t="str">
            <v>14 730,00</v>
          </cell>
        </row>
        <row r="1116">
          <cell r="A1116" t="str">
            <v>KS-15-15-P-S</v>
          </cell>
          <cell r="B1116" t="str">
            <v>15 940,00</v>
          </cell>
        </row>
        <row r="1117">
          <cell r="A1117" t="str">
            <v>KS-15-15-1-P</v>
          </cell>
          <cell r="B1117" t="str">
            <v>24 977,00</v>
          </cell>
        </row>
        <row r="1118">
          <cell r="A1118" t="str">
            <v>KS-15-18-P</v>
          </cell>
          <cell r="B1118" t="str">
            <v>17 364,00</v>
          </cell>
        </row>
        <row r="1119">
          <cell r="A1119" t="str">
            <v>KS-15-18-1-T150-P</v>
          </cell>
          <cell r="B1119" t="str">
            <v>29 999,00</v>
          </cell>
        </row>
        <row r="1120">
          <cell r="A1120" t="str">
            <v>KS-15-18-1-T-150-PS</v>
          </cell>
          <cell r="B1120" t="str">
            <v>31 451,00</v>
          </cell>
        </row>
        <row r="1121">
          <cell r="A1121" t="str">
            <v>KS-15-18-P-G</v>
          </cell>
        </row>
        <row r="1122">
          <cell r="A1122" t="str">
            <v>KS-15-18-PS</v>
          </cell>
          <cell r="B1122" t="str">
            <v>18 816,00</v>
          </cell>
        </row>
        <row r="1123">
          <cell r="A1123" t="str">
            <v>KS-15-3-P</v>
          </cell>
          <cell r="B1123" t="str">
            <v>3 204,00</v>
          </cell>
        </row>
        <row r="1124">
          <cell r="A1124" t="str">
            <v>KS-15-3-PS</v>
          </cell>
          <cell r="B1124" t="str">
            <v>3 446,00</v>
          </cell>
        </row>
        <row r="1125">
          <cell r="A1125" t="str">
            <v>KS-15-3-PN-P</v>
          </cell>
        </row>
        <row r="1126">
          <cell r="A1126" t="str">
            <v>KS-15-4</v>
          </cell>
        </row>
        <row r="1127">
          <cell r="A1127" t="str">
            <v>KS-15-4-P-S</v>
          </cell>
        </row>
        <row r="1128">
          <cell r="A1128" t="str">
            <v>KS-15-4-P</v>
          </cell>
        </row>
        <row r="1129">
          <cell r="A1129" t="str">
            <v>KS-15-4-PN-P</v>
          </cell>
        </row>
        <row r="1130">
          <cell r="A1130" t="str">
            <v>KS-15-5-P</v>
          </cell>
          <cell r="B1130" t="str">
            <v>4 920,00</v>
          </cell>
        </row>
        <row r="1131">
          <cell r="A1131" t="str">
            <v>KS-15-5-PS</v>
          </cell>
          <cell r="B1131" t="str">
            <v>5 404,00</v>
          </cell>
        </row>
        <row r="1132">
          <cell r="A1132" t="str">
            <v>KS-15-5-PN-P</v>
          </cell>
        </row>
        <row r="1133">
          <cell r="A1133" t="str">
            <v>KS-15-5-1-T150-P</v>
          </cell>
          <cell r="B1133" t="str">
            <v>8 509,00</v>
          </cell>
        </row>
        <row r="1134">
          <cell r="A1134" t="str">
            <v>KS-15-5-1-T-150-PS</v>
          </cell>
          <cell r="B1134" t="str">
            <v>8 993,00</v>
          </cell>
        </row>
        <row r="1135">
          <cell r="A1135" t="str">
            <v>KS-15-6-P</v>
          </cell>
          <cell r="B1135" t="str">
            <v>6 048,00</v>
          </cell>
        </row>
        <row r="1136">
          <cell r="A1136" t="str">
            <v>KS-15-6-1-T-150-P</v>
          </cell>
          <cell r="B1136" t="str">
            <v>10 460,00</v>
          </cell>
        </row>
        <row r="1137">
          <cell r="A1137" t="str">
            <v>KS-15-6-1-T-150-PS</v>
          </cell>
          <cell r="B1137" t="str">
            <v>10 944,00</v>
          </cell>
        </row>
        <row r="1138">
          <cell r="A1138" t="str">
            <v>KS-15-6-PS</v>
          </cell>
          <cell r="B1138" t="str">
            <v>6 532,00</v>
          </cell>
        </row>
        <row r="1139">
          <cell r="A1139" t="str">
            <v>KS-15-6-PN-P</v>
          </cell>
        </row>
        <row r="1140">
          <cell r="A1140" t="str">
            <v>KS-15-9-P</v>
          </cell>
          <cell r="B1140" t="str">
            <v>8 682,00</v>
          </cell>
        </row>
        <row r="1141">
          <cell r="A1141" t="str">
            <v>KS-15-9-1-T150-P</v>
          </cell>
          <cell r="B1141" t="str">
            <v>15 016,00</v>
          </cell>
        </row>
        <row r="1142">
          <cell r="A1142" t="str">
            <v>KS-15-9-1-T150-PS</v>
          </cell>
          <cell r="B1142" t="str">
            <v>15 742,00</v>
          </cell>
        </row>
        <row r="1143">
          <cell r="A1143" t="str">
            <v>KS-15-9-PS</v>
          </cell>
          <cell r="B1143" t="str">
            <v>9 408,00</v>
          </cell>
        </row>
        <row r="1144">
          <cell r="A1144" t="str">
            <v>KS-15-9-PN-P</v>
          </cell>
          <cell r="B1144" t="str">
            <v>19 386,00</v>
          </cell>
        </row>
        <row r="1145">
          <cell r="A1145" t="str">
            <v>KS-15-9-PN-PS</v>
          </cell>
          <cell r="B1145" t="str">
            <v>20 112,00</v>
          </cell>
        </row>
        <row r="1147">
          <cell r="A1147" t="str">
            <v>KS-20-12-P</v>
          </cell>
          <cell r="B1147" t="str">
            <v>16 308,00</v>
          </cell>
        </row>
        <row r="1148">
          <cell r="A1148" t="str">
            <v>KS-20-12-PS</v>
          </cell>
          <cell r="B1148" t="str">
            <v>17 276,00</v>
          </cell>
        </row>
        <row r="1149">
          <cell r="A1149" t="str">
            <v>KS-20-12-PN-P</v>
          </cell>
        </row>
        <row r="1150">
          <cell r="A1150" t="str">
            <v>KS-20-15-P</v>
          </cell>
          <cell r="B1150" t="str">
            <v>20 064,00</v>
          </cell>
        </row>
        <row r="1151">
          <cell r="A1151" t="str">
            <v>KS-20-15-PS</v>
          </cell>
          <cell r="B1151" t="str">
            <v>21 274,00</v>
          </cell>
        </row>
        <row r="1152">
          <cell r="A1152" t="str">
            <v>KS-20-15-PN-P</v>
          </cell>
        </row>
        <row r="1153">
          <cell r="A1153" t="str">
            <v>KS-20-18-P</v>
          </cell>
          <cell r="B1153" t="str">
            <v>23 652,00</v>
          </cell>
        </row>
        <row r="1154">
          <cell r="A1154" t="str">
            <v>KS-20-18-PS</v>
          </cell>
          <cell r="B1154" t="str">
            <v>25 104,00</v>
          </cell>
        </row>
        <row r="1155">
          <cell r="A1155" t="str">
            <v>KS-20-18-PN-P</v>
          </cell>
          <cell r="B1155" t="str">
            <v>41 000,00</v>
          </cell>
        </row>
        <row r="1156">
          <cell r="A1156" t="str">
            <v>KS-20-18-PN-P-S</v>
          </cell>
          <cell r="B1156" t="str">
            <v>42 452,00</v>
          </cell>
        </row>
        <row r="1157">
          <cell r="A1157" t="str">
            <v>KS-20-20-P</v>
          </cell>
          <cell r="B1157" t="str">
            <v>28 134,00</v>
          </cell>
        </row>
        <row r="1158">
          <cell r="A1158" t="str">
            <v>KS-20-20-PS</v>
          </cell>
          <cell r="B1158" t="str">
            <v>29 828,00</v>
          </cell>
        </row>
        <row r="1159">
          <cell r="A1159" t="str">
            <v>KS-20-20-PN-P</v>
          </cell>
          <cell r="B1159" t="str">
            <v>43 716,00</v>
          </cell>
        </row>
        <row r="1160">
          <cell r="A1160" t="str">
            <v>KS-20-3-P</v>
          </cell>
          <cell r="B1160" t="str">
            <v>4 482,00</v>
          </cell>
        </row>
        <row r="1161">
          <cell r="A1161" t="str">
            <v>KS-20-3-PS</v>
          </cell>
          <cell r="B1161" t="str">
            <v>4 724,00</v>
          </cell>
        </row>
        <row r="1162">
          <cell r="A1162" t="str">
            <v>KS-20-3-PN-P</v>
          </cell>
        </row>
        <row r="1163">
          <cell r="A1163" t="str">
            <v>KS-20-5-P</v>
          </cell>
          <cell r="B1163" t="str">
            <v>6 954,00</v>
          </cell>
        </row>
        <row r="1164">
          <cell r="A1164" t="str">
            <v>KS-20-5-PS</v>
          </cell>
        </row>
        <row r="1165">
          <cell r="A1165" t="str">
            <v>KS-20-5-PN-P</v>
          </cell>
        </row>
        <row r="1166">
          <cell r="A1166" t="str">
            <v>KS-20-6-P</v>
          </cell>
          <cell r="B1166" t="str">
            <v>8 238,00</v>
          </cell>
        </row>
        <row r="1167">
          <cell r="A1167" t="str">
            <v>KS-20-6-PS</v>
          </cell>
          <cell r="B1167" t="str">
            <v>8 722,00</v>
          </cell>
        </row>
        <row r="1168">
          <cell r="A1168" t="str">
            <v>KS-20-6-PN-P</v>
          </cell>
        </row>
        <row r="1169">
          <cell r="A1169" t="str">
            <v>KS-20-9-P</v>
          </cell>
          <cell r="B1169" t="str">
            <v>11 826,00</v>
          </cell>
        </row>
        <row r="1170">
          <cell r="A1170" t="str">
            <v>KS-20-9-PS</v>
          </cell>
          <cell r="B1170" t="str">
            <v>12 552,00</v>
          </cell>
        </row>
        <row r="1171">
          <cell r="A1171" t="str">
            <v>KS-20-9-PN-P</v>
          </cell>
          <cell r="B1171" t="str">
            <v>26 574,00</v>
          </cell>
        </row>
        <row r="1172">
          <cell r="A1172" t="str">
            <v>KS-20-9-PN-P-S</v>
          </cell>
          <cell r="B1172" t="str">
            <v>27 300,00</v>
          </cell>
        </row>
        <row r="1173">
          <cell r="A1173" t="str">
            <v>KS-20-6-1-T211-P</v>
          </cell>
          <cell r="B1173" t="str">
            <v>18 301,00</v>
          </cell>
        </row>
        <row r="1174">
          <cell r="A1174" t="str">
            <v>KS-20-9-1-T211-P</v>
          </cell>
          <cell r="B1174" t="str">
            <v>26 272,00</v>
          </cell>
        </row>
        <row r="1175">
          <cell r="A1175" t="str">
            <v>KS-20-10-1-T211-P</v>
          </cell>
          <cell r="B1175" t="str">
            <v>27 404,00</v>
          </cell>
        </row>
        <row r="1176">
          <cell r="A1176" t="str">
            <v>KS-20-12-1-T211-P</v>
          </cell>
          <cell r="B1176" t="str">
            <v>36 229,00</v>
          </cell>
        </row>
        <row r="1177">
          <cell r="A1177" t="str">
            <v>KS-20-15-1-T211-P</v>
          </cell>
          <cell r="B1177" t="str">
            <v>44 573,00</v>
          </cell>
        </row>
        <row r="1178">
          <cell r="A1178" t="str">
            <v>KS-20-18-1-T211-P</v>
          </cell>
          <cell r="B1178" t="str">
            <v>52 544,00</v>
          </cell>
        </row>
        <row r="1179">
          <cell r="A1179" t="str">
            <v>KS-20-20-1-T211-P</v>
          </cell>
          <cell r="B1179" t="str">
            <v>62 500,00</v>
          </cell>
        </row>
        <row r="1180">
          <cell r="A1180" t="str">
            <v>KS-20-6-2-T211-P</v>
          </cell>
          <cell r="B1180" t="str">
            <v>18 552,00</v>
          </cell>
        </row>
        <row r="1181">
          <cell r="A1181" t="str">
            <v>KS-20-9-2-T211-P</v>
          </cell>
          <cell r="B1181" t="str">
            <v>30 628,00</v>
          </cell>
        </row>
        <row r="1182">
          <cell r="A1182" t="str">
            <v>KS-20-10-2-T211-P</v>
          </cell>
          <cell r="B1182" t="str">
            <v>34 605,00</v>
          </cell>
        </row>
        <row r="1183">
          <cell r="A1183" t="str">
            <v>KS-20-12-2-T211-P</v>
          </cell>
          <cell r="B1183" t="str">
            <v>41 586,00</v>
          </cell>
        </row>
        <row r="1184">
          <cell r="A1184" t="str">
            <v>KS-20-15-2-T211-P</v>
          </cell>
          <cell r="B1184" t="str">
            <v>52 058,00</v>
          </cell>
        </row>
        <row r="1185">
          <cell r="A1185" t="str">
            <v>KS-20-18-2-T211-P</v>
          </cell>
          <cell r="B1185" t="str">
            <v>62 530,00</v>
          </cell>
        </row>
        <row r="1186">
          <cell r="A1186" t="str">
            <v>KS-20-20-2-T211-P</v>
          </cell>
          <cell r="B1186" t="str">
            <v>69 511,00</v>
          </cell>
        </row>
        <row r="1187">
          <cell r="A1187" t="str">
            <v>KS-20-6-1-T211-PS</v>
          </cell>
          <cell r="B1187" t="str">
            <v>18 785,00</v>
          </cell>
        </row>
        <row r="1188">
          <cell r="A1188" t="str">
            <v>KS-20-9-1-T211-PS</v>
          </cell>
          <cell r="B1188" t="str">
            <v>26 998,00</v>
          </cell>
        </row>
        <row r="1189">
          <cell r="A1189" t="str">
            <v>KS-20-10-1-T211-PS</v>
          </cell>
          <cell r="B1189" t="str">
            <v>28 130,00</v>
          </cell>
        </row>
        <row r="1190">
          <cell r="A1190" t="str">
            <v>KS-20-12-1-T211-PS</v>
          </cell>
          <cell r="B1190" t="str">
            <v>37 197,00</v>
          </cell>
        </row>
        <row r="1191">
          <cell r="A1191" t="str">
            <v>KS-20-15-1-T211-PS</v>
          </cell>
          <cell r="B1191" t="str">
            <v>45 783,00</v>
          </cell>
        </row>
        <row r="1192">
          <cell r="A1192" t="str">
            <v>KS-20-18-1-T211-PS</v>
          </cell>
          <cell r="B1192" t="str">
            <v>53 996,00</v>
          </cell>
        </row>
        <row r="1193">
          <cell r="A1193" t="str">
            <v>KS-20-20-1-T211-PS</v>
          </cell>
          <cell r="B1193" t="str">
            <v>64 194,00</v>
          </cell>
        </row>
        <row r="1194">
          <cell r="A1194" t="str">
            <v>KS-20-6-2-T211-PS</v>
          </cell>
          <cell r="B1194" t="str">
            <v>19 036,00</v>
          </cell>
        </row>
        <row r="1195">
          <cell r="A1195" t="str">
            <v>KS-20-9-2-T211-PS</v>
          </cell>
          <cell r="B1195" t="str">
            <v>31 354,00</v>
          </cell>
        </row>
        <row r="1196">
          <cell r="A1196" t="str">
            <v>KS-20-10-2-T211-PS</v>
          </cell>
          <cell r="B1196" t="str">
            <v>35 331,00</v>
          </cell>
        </row>
        <row r="1197">
          <cell r="A1197" t="str">
            <v>KS-20-12-2-T211-PS</v>
          </cell>
          <cell r="B1197" t="str">
            <v>42 554,00</v>
          </cell>
        </row>
        <row r="1198">
          <cell r="A1198" t="str">
            <v>KS-20-15-2-T211-PS</v>
          </cell>
          <cell r="B1198" t="str">
            <v>53 268,00</v>
          </cell>
        </row>
        <row r="1199">
          <cell r="A1199" t="str">
            <v>KS-20-18-2-T211-PS</v>
          </cell>
          <cell r="B1199" t="str">
            <v>64 224,00</v>
          </cell>
        </row>
        <row r="1200">
          <cell r="A1200" t="str">
            <v>KS-20-20-2-T211-PS</v>
          </cell>
          <cell r="B1200" t="str">
            <v>70 963,00</v>
          </cell>
        </row>
        <row r="1202">
          <cell r="A1202" t="str">
            <v>KS-24-12-P</v>
          </cell>
          <cell r="B1202" t="str">
            <v>19 542,00</v>
          </cell>
        </row>
        <row r="1203">
          <cell r="A1203" t="str">
            <v>KS-24-12-PS</v>
          </cell>
          <cell r="B1203" t="str">
            <v>20 510,00</v>
          </cell>
        </row>
        <row r="1204">
          <cell r="A1204" t="str">
            <v>KS-24-12-PN-P</v>
          </cell>
          <cell r="B1204" t="str">
            <v>37 104,00</v>
          </cell>
        </row>
        <row r="1205">
          <cell r="A1205" t="str">
            <v>KS-24-13,5-P</v>
          </cell>
        </row>
        <row r="1206">
          <cell r="A1206" t="str">
            <v>KS-24-13,5-PN-P</v>
          </cell>
        </row>
        <row r="1207">
          <cell r="A1207" t="str">
            <v>KS-24-20-P</v>
          </cell>
          <cell r="B1207" t="str">
            <v>33 120,00</v>
          </cell>
        </row>
        <row r="1208">
          <cell r="A1208" t="str">
            <v>KS-24-20-PS</v>
          </cell>
          <cell r="B1208" t="str">
            <v>34 814,00</v>
          </cell>
        </row>
        <row r="1209">
          <cell r="A1209" t="str">
            <v>KS-24-20-PN-P</v>
          </cell>
        </row>
        <row r="1211">
          <cell r="A1211" t="str">
            <v>KS-30-10-1-P</v>
          </cell>
          <cell r="B1211" t="str">
            <v>38 797,00</v>
          </cell>
        </row>
        <row r="1212">
          <cell r="A1212" t="str">
            <v>KS-30-10-1-PS</v>
          </cell>
          <cell r="B1212" t="str">
            <v>39 523,00</v>
          </cell>
        </row>
        <row r="1213">
          <cell r="A1213" t="str">
            <v>KS-30-10-1-PN-P</v>
          </cell>
          <cell r="B1213" t="str">
            <v>80 446,00</v>
          </cell>
        </row>
        <row r="1214">
          <cell r="A1214" t="str">
            <v>KS-30-5-1-P</v>
          </cell>
          <cell r="B1214" t="str">
            <v>23 278,20</v>
          </cell>
        </row>
        <row r="1215">
          <cell r="A1215" t="str">
            <v>KS-30-5-1-PS</v>
          </cell>
          <cell r="B1215" t="str">
            <v>23 762,20</v>
          </cell>
        </row>
        <row r="1216">
          <cell r="A1216" t="str">
            <v>KS-30-6-1-P</v>
          </cell>
          <cell r="B1216" t="str">
            <v>27 157,90</v>
          </cell>
        </row>
        <row r="1217">
          <cell r="A1217" t="str">
            <v>KS-30-6-1-PS</v>
          </cell>
          <cell r="B1217" t="str">
            <v>27 641,90</v>
          </cell>
        </row>
        <row r="1218">
          <cell r="A1218" t="str">
            <v>KS-30-15-1-P</v>
          </cell>
          <cell r="B1218" t="str">
            <v>58 195,50</v>
          </cell>
        </row>
        <row r="1219">
          <cell r="A1219" t="str">
            <v>KS-30-15-1-PS</v>
          </cell>
          <cell r="B1219" t="str">
            <v>59 405,50</v>
          </cell>
        </row>
        <row r="1220">
          <cell r="A1220" t="str">
            <v>KS-30-5-2-P</v>
          </cell>
          <cell r="B1220" t="str">
            <v>26 962,80</v>
          </cell>
        </row>
        <row r="1221">
          <cell r="A1221" t="str">
            <v>KS-30-5-2-PS</v>
          </cell>
          <cell r="B1221" t="str">
            <v>27 446,80</v>
          </cell>
        </row>
        <row r="1222">
          <cell r="A1222" t="str">
            <v>KS-30-6-2-P</v>
          </cell>
          <cell r="B1222" t="str">
            <v>31 456,60</v>
          </cell>
        </row>
        <row r="1223">
          <cell r="A1223" t="str">
            <v>KS-30-6-2-PS</v>
          </cell>
          <cell r="B1223" t="str">
            <v>31 940,60</v>
          </cell>
        </row>
        <row r="1224">
          <cell r="A1224" t="str">
            <v>KS-30-10-2-P</v>
          </cell>
          <cell r="B1224" t="str">
            <v>44 938,00</v>
          </cell>
        </row>
        <row r="1225">
          <cell r="A1225" t="str">
            <v>KS-30-10-2-PS</v>
          </cell>
          <cell r="B1225" t="str">
            <v>45 664,00</v>
          </cell>
        </row>
        <row r="1226">
          <cell r="A1226" t="str">
            <v>KS-30-15-2-P</v>
          </cell>
          <cell r="B1226" t="str">
            <v>67 407,00</v>
          </cell>
        </row>
        <row r="1227">
          <cell r="A1227" t="str">
            <v>KS-30-15-2-PS</v>
          </cell>
          <cell r="B1227" t="str">
            <v>68 617,00</v>
          </cell>
        </row>
        <row r="1229">
          <cell r="A1229" t="str">
            <v>DL-10-8-N-300-Pragma-P</v>
          </cell>
          <cell r="B1229" t="str">
            <v>10 922,00</v>
          </cell>
        </row>
        <row r="1230">
          <cell r="A1230" t="str">
            <v>DL-15-8-n-300-Pragma-P</v>
          </cell>
          <cell r="B1230" t="str">
            <v>23 757,00</v>
          </cell>
        </row>
        <row r="1231">
          <cell r="A1231">
            <v>81727</v>
          </cell>
          <cell r="B1231" t="str">
            <v>23 757,00</v>
          </cell>
        </row>
        <row r="1232">
          <cell r="A1232">
            <v>83446</v>
          </cell>
          <cell r="B1232" t="str">
            <v>14 002,00</v>
          </cell>
        </row>
        <row r="1233">
          <cell r="A1233">
            <v>83445</v>
          </cell>
          <cell r="B1233" t="str">
            <v>14 002,00</v>
          </cell>
        </row>
        <row r="1234">
          <cell r="A1234">
            <v>83408</v>
          </cell>
          <cell r="B1234" t="str">
            <v>14 002,00</v>
          </cell>
        </row>
        <row r="1235">
          <cell r="A1235">
            <v>83410</v>
          </cell>
          <cell r="B1235" t="str">
            <v>14 399,00</v>
          </cell>
        </row>
        <row r="1236">
          <cell r="A1236">
            <v>83312</v>
          </cell>
          <cell r="B1236" t="str">
            <v>14 236,00</v>
          </cell>
        </row>
        <row r="1237">
          <cell r="A1237">
            <v>83338</v>
          </cell>
          <cell r="B1237" t="str">
            <v>14 448,00</v>
          </cell>
        </row>
        <row r="1238">
          <cell r="A1238" t="str">
            <v>ДЛ 10.8 300 Pragma Пласт Ecostep</v>
          </cell>
        </row>
        <row r="1239">
          <cell r="A1239" t="str">
            <v>3DL-10-10,5-600-PRAGMA-P-E</v>
          </cell>
          <cell r="B1239" t="str">
            <v>#REF!</v>
          </cell>
        </row>
        <row r="1240">
          <cell r="A1240" t="str">
            <v>2DL-20-13-800-PRAGMA-P-E</v>
          </cell>
          <cell r="B1240" t="str">
            <v>72 169,00</v>
          </cell>
        </row>
        <row r="1241">
          <cell r="A1241">
            <v>83416</v>
          </cell>
          <cell r="B1241" t="str">
            <v>23 757,00</v>
          </cell>
        </row>
        <row r="1242">
          <cell r="A1242">
            <v>83419</v>
          </cell>
          <cell r="B1242" t="str">
            <v>76 969,00</v>
          </cell>
        </row>
        <row r="1243">
          <cell r="A1243" t="str">
            <v>2DL-20-17-800-PRAGMA-P-E</v>
          </cell>
          <cell r="B1243" t="str">
            <v>84 708,00</v>
          </cell>
        </row>
        <row r="1244">
          <cell r="A1244" t="str">
            <v>1DL-10-8</v>
          </cell>
          <cell r="B1244" t="str">
            <v>8 882,00</v>
          </cell>
        </row>
        <row r="1245">
          <cell r="A1245" t="str">
            <v>1DL-10-8-E</v>
          </cell>
          <cell r="B1245" t="str">
            <v>18 872,00</v>
          </cell>
        </row>
        <row r="1246">
          <cell r="A1246" t="str">
            <v>1DL-10-8-P</v>
          </cell>
          <cell r="B1246" t="str">
            <v>10 428,00</v>
          </cell>
        </row>
        <row r="1247">
          <cell r="A1247" t="str">
            <v>1DL-10-8,5-150-90-0-P-MZ</v>
          </cell>
          <cell r="B1247" t="str">
            <v>10 706,00</v>
          </cell>
        </row>
        <row r="1248">
          <cell r="A1248" t="str">
            <v>1DL-10-8,5-150-253-0-P-MZ</v>
          </cell>
          <cell r="B1248" t="str">
            <v>10 674,00</v>
          </cell>
        </row>
        <row r="1249">
          <cell r="A1249" t="str">
            <v>1DL-10-8,5-150-180-0-P-MZ</v>
          </cell>
          <cell r="B1249" t="str">
            <v>10 726,00</v>
          </cell>
        </row>
        <row r="1250">
          <cell r="A1250" t="str">
            <v>1DL-10-8,5-150-180-1-P-MZ</v>
          </cell>
          <cell r="B1250" t="str">
            <v>10 694,00</v>
          </cell>
        </row>
        <row r="1251">
          <cell r="A1251" t="str">
            <v>1DL-10-8,5-200-180-1-P-MZ</v>
          </cell>
          <cell r="B1251" t="str">
            <v>11 018,00</v>
          </cell>
        </row>
        <row r="1252">
          <cell r="A1252" t="str">
            <v>1DL-10-8,5-200-180-1-P-MZ</v>
          </cell>
          <cell r="B1252" t="str">
            <v>11 225,00</v>
          </cell>
        </row>
        <row r="1253">
          <cell r="A1253" t="str">
            <v>1DL-10-8,5-200-105-1-P-MZ</v>
          </cell>
          <cell r="B1253" t="str">
            <v>11 348,00</v>
          </cell>
        </row>
        <row r="1254">
          <cell r="A1254" t="str">
            <v>1DL-10-8,5-200-180-1-P-MZ</v>
          </cell>
          <cell r="B1254" t="str">
            <v>11 322,00</v>
          </cell>
        </row>
        <row r="1255">
          <cell r="A1255" t="str">
            <v>1DL-10-9-200-180-0-P-MZ</v>
          </cell>
          <cell r="B1255" t="str">
            <v>11 634,00</v>
          </cell>
        </row>
        <row r="1256">
          <cell r="A1256" t="str">
            <v>1DL-10-9-200-180-1-P-MZ</v>
          </cell>
          <cell r="B1256" t="str">
            <v>11 652,00</v>
          </cell>
        </row>
        <row r="1257">
          <cell r="A1257" t="str">
            <v>1DL-10-9-200-180-1-P-MZ</v>
          </cell>
          <cell r="B1257" t="str">
            <v>11 632,00</v>
          </cell>
        </row>
        <row r="1258">
          <cell r="A1258" t="str">
            <v>1DL-10-9,5-200-180-0-P-MZ</v>
          </cell>
          <cell r="B1258" t="str">
            <v>12 088,00</v>
          </cell>
        </row>
        <row r="1259">
          <cell r="A1259" t="str">
            <v>1DL-10-9,5-200-180-1-P-MZ</v>
          </cell>
          <cell r="B1259" t="str">
            <v>11 162,00</v>
          </cell>
        </row>
        <row r="1260">
          <cell r="A1260" t="str">
            <v>1DL-15-8-P</v>
          </cell>
          <cell r="B1260" t="str">
            <v>21 128,00</v>
          </cell>
        </row>
        <row r="1261">
          <cell r="A1261" t="str">
            <v>1DL-15-8-400-180-0-P-MZ</v>
          </cell>
          <cell r="B1261" t="str">
            <v>19 752,00</v>
          </cell>
        </row>
        <row r="1262">
          <cell r="A1262" t="str">
            <v>1DL-15-8-400-185-0-P-MZ</v>
          </cell>
          <cell r="B1262" t="str">
            <v>19 642,00</v>
          </cell>
        </row>
        <row r="1263">
          <cell r="A1263" t="str">
            <v>1DL-15-8-400-270-0-P-MZ</v>
          </cell>
          <cell r="B1263" t="str">
            <v>19 642,00</v>
          </cell>
        </row>
        <row r="1264">
          <cell r="A1264" t="str">
            <v>1DL-15-8-400-180-0-P-MZ</v>
          </cell>
          <cell r="B1264" t="str">
            <v>19 642,00</v>
          </cell>
        </row>
        <row r="1265">
          <cell r="A1265" t="str">
            <v>1DL-15-8,5-P</v>
          </cell>
          <cell r="B1265" t="str">
            <v>18 084,00</v>
          </cell>
        </row>
        <row r="1266">
          <cell r="A1266" t="str">
            <v>1DL-15-9,5-300-90-2-СH</v>
          </cell>
          <cell r="B1266" t="str">
            <v>22 700,00</v>
          </cell>
        </row>
        <row r="1267">
          <cell r="A1267" t="str">
            <v>1DL-15-9,5-300-270-1-CH</v>
          </cell>
          <cell r="B1267" t="str">
            <v>22 728,00</v>
          </cell>
        </row>
        <row r="1268">
          <cell r="A1268" t="str">
            <v>1DL-15-10,5-400-90-0-P-MZ</v>
          </cell>
          <cell r="B1268" t="str">
            <v>25 078,00</v>
          </cell>
        </row>
        <row r="1269">
          <cell r="A1269" t="str">
            <v>1DL-15-10,5-400-180-0-P-MZ</v>
          </cell>
          <cell r="B1269" t="str">
            <v>24 962,00</v>
          </cell>
        </row>
        <row r="1270">
          <cell r="A1270" t="str">
            <v>1DL-15-10,5-400-270-0-P-MZ</v>
          </cell>
          <cell r="B1270" t="str">
            <v>24 962,00</v>
          </cell>
        </row>
        <row r="1271">
          <cell r="A1271" t="str">
            <v>1DL-15-10,5-400-185-0-P-MZ</v>
          </cell>
          <cell r="B1271" t="str">
            <v>24 962,00</v>
          </cell>
        </row>
        <row r="1272">
          <cell r="A1272" t="str">
            <v>1DД-20-24</v>
          </cell>
          <cell r="B1272" t="str">
            <v>63 193,00</v>
          </cell>
        </row>
        <row r="1273">
          <cell r="A1273" t="str">
            <v>1DL-10-8-200-PE</v>
          </cell>
          <cell r="B1273" t="str">
            <v>19 200,00</v>
          </cell>
        </row>
        <row r="1274">
          <cell r="A1274" t="str">
            <v>1DL-10-8-300-180-0-PE-MZ</v>
          </cell>
          <cell r="B1274" t="str">
            <v>20 000,00</v>
          </cell>
        </row>
        <row r="1275">
          <cell r="A1275" t="str">
            <v>1DL-10-8-300-90-0-PE-MZ</v>
          </cell>
          <cell r="B1275" t="str">
            <v>16 200,00</v>
          </cell>
        </row>
        <row r="1276">
          <cell r="A1276" t="str">
            <v>1DL-10-9,5-315-PE</v>
          </cell>
          <cell r="B1276" t="str">
            <v>22 000,00</v>
          </cell>
        </row>
        <row r="1277">
          <cell r="A1277" t="str">
            <v>1DL-15-8-160-110-PE</v>
          </cell>
          <cell r="B1277" t="str">
            <v>31 000,00</v>
          </cell>
        </row>
        <row r="1278">
          <cell r="A1278" t="str">
            <v>1DL-15-8,5-200-160-160-PE</v>
          </cell>
          <cell r="B1278" t="str">
            <v>32 900,00</v>
          </cell>
        </row>
        <row r="1279">
          <cell r="A1279" t="str">
            <v>1DL-15-8,5-200-200-PE</v>
          </cell>
          <cell r="B1279" t="str">
            <v>33 000,00</v>
          </cell>
        </row>
        <row r="1280">
          <cell r="A1280" t="str">
            <v>1DL-15-9,5-200-200-PE</v>
          </cell>
          <cell r="B1280" t="str">
            <v>33 600,00</v>
          </cell>
        </row>
        <row r="1281">
          <cell r="A1281" t="str">
            <v>1DL-15-10,5-400-PE</v>
          </cell>
          <cell r="B1281" t="str">
            <v>40 200,00</v>
          </cell>
        </row>
        <row r="1282">
          <cell r="A1282" t="str">
            <v>1DL-15-11,5-500-560-PE</v>
          </cell>
          <cell r="B1282" t="str">
            <v>43 500,00</v>
          </cell>
        </row>
        <row r="1283">
          <cell r="A1283" t="str">
            <v>1DL-15-11,5-500-PE</v>
          </cell>
          <cell r="B1283" t="str">
            <v>43 560,00</v>
          </cell>
        </row>
        <row r="1284">
          <cell r="A1284" t="str">
            <v>1DL-15-11,5-500-225-PE</v>
          </cell>
          <cell r="B1284" t="str">
            <v>43 450,00</v>
          </cell>
        </row>
        <row r="1285">
          <cell r="A1285" t="str">
            <v>1DL-15-12-560-PE</v>
          </cell>
          <cell r="B1285" t="str">
            <v>45 200,00</v>
          </cell>
        </row>
        <row r="1286">
          <cell r="A1286" t="str">
            <v>1DL-15-12-560-PE</v>
          </cell>
          <cell r="B1286" t="str">
            <v>45 080,00</v>
          </cell>
        </row>
        <row r="1287">
          <cell r="A1287" t="str">
            <v>1DL-15-12,5-560-PE</v>
          </cell>
          <cell r="B1287" t="str">
            <v>46 510,00</v>
          </cell>
        </row>
        <row r="1288">
          <cell r="A1288" t="str">
            <v>1DL-15-12,5-560-PE</v>
          </cell>
          <cell r="B1288" t="str">
            <v>46 550,00</v>
          </cell>
        </row>
        <row r="1289">
          <cell r="A1289" t="str">
            <v>1DL-15-12,5-560-PE</v>
          </cell>
          <cell r="B1289" t="str">
            <v>49 900,00</v>
          </cell>
        </row>
        <row r="1290">
          <cell r="A1290" t="str">
            <v>1DL-15-6,5-500-300-PE</v>
          </cell>
          <cell r="B1290" t="str">
            <v>51 650,00</v>
          </cell>
        </row>
        <row r="1291">
          <cell r="A1291" t="str">
            <v>2DL-20-15-800-PE</v>
          </cell>
          <cell r="B1291" t="str">
            <v>90 000,00</v>
          </cell>
        </row>
        <row r="1292">
          <cell r="A1292" t="str">
            <v>2F-20-17-TF-100</v>
          </cell>
          <cell r="B1292" t="str">
            <v>95 000,00</v>
          </cell>
        </row>
        <row r="1295">
          <cell r="A1295" t="str">
            <v>3-PP-20-2-1-P</v>
          </cell>
        </row>
        <row r="1296">
          <cell r="A1296" t="str">
            <v>1-PP-15-2-P</v>
          </cell>
          <cell r="B1296" t="str">
            <v>6 966,00</v>
          </cell>
        </row>
        <row r="1297">
          <cell r="A1297" t="str">
            <v>1-PP-20-2-P</v>
          </cell>
          <cell r="B1297" t="str">
            <v>12 066,00</v>
          </cell>
        </row>
        <row r="1298">
          <cell r="A1298" t="str">
            <v>2-PP-25-2-1-P</v>
          </cell>
        </row>
        <row r="1299">
          <cell r="A1299" t="str">
            <v>3-PP-20-2-2-P</v>
          </cell>
          <cell r="B1299" t="str">
            <v>12 672,00</v>
          </cell>
        </row>
        <row r="1300">
          <cell r="A1300" t="str">
            <v>PP-10-2-P</v>
          </cell>
          <cell r="B1300" t="str">
            <v>3 606,00</v>
          </cell>
        </row>
        <row r="1301">
          <cell r="A1301" t="str">
            <v>PP-10-2-0-P</v>
          </cell>
        </row>
        <row r="1303">
          <cell r="A1303" t="str">
            <v>3-PP-20-2-1</v>
          </cell>
        </row>
        <row r="1304">
          <cell r="A1304" t="str">
            <v>1-PP-15-2</v>
          </cell>
          <cell r="B1304" t="str">
            <v>2 352,00</v>
          </cell>
        </row>
        <row r="1305">
          <cell r="A1305" t="str">
            <v>1-PP-20-1</v>
          </cell>
          <cell r="B1305" t="str">
            <v>3 180,00</v>
          </cell>
        </row>
        <row r="1306">
          <cell r="A1306" t="str">
            <v>1-PP-20-2</v>
          </cell>
          <cell r="B1306" t="str">
            <v>4 602,00</v>
          </cell>
        </row>
        <row r="1307">
          <cell r="A1307" t="str">
            <v>2-PP-15-1</v>
          </cell>
        </row>
        <row r="1308">
          <cell r="A1308" t="str">
            <v>3-PP-20-2-2</v>
          </cell>
          <cell r="B1308" t="str">
            <v>4 824,00</v>
          </cell>
        </row>
        <row r="1309">
          <cell r="A1309" t="str">
            <v>PP-10-2</v>
          </cell>
          <cell r="B1309" t="str">
            <v>1 044,00</v>
          </cell>
        </row>
        <row r="1311">
          <cell r="A1311" t="str">
            <v>KS-1</v>
          </cell>
          <cell r="B1311" t="str">
            <v>2 448,00</v>
          </cell>
        </row>
        <row r="1312">
          <cell r="A1312" t="str">
            <v>KS-2</v>
          </cell>
          <cell r="B1312" t="str">
            <v>3 288,00</v>
          </cell>
        </row>
        <row r="1313">
          <cell r="A1313" t="str">
            <v>KS-3</v>
          </cell>
          <cell r="B1313" t="str">
            <v>3 972,00</v>
          </cell>
        </row>
        <row r="1314">
          <cell r="A1314" t="str">
            <v>KS-4</v>
          </cell>
          <cell r="B1314" t="str">
            <v>4 056,00</v>
          </cell>
        </row>
        <row r="1315">
          <cell r="A1315" t="str">
            <v>KS-5</v>
          </cell>
          <cell r="B1315" t="str">
            <v>4 158,00</v>
          </cell>
        </row>
        <row r="1316">
          <cell r="A1316" t="str">
            <v>KS-6</v>
          </cell>
          <cell r="B1316" t="str">
            <v>5 328,00</v>
          </cell>
        </row>
        <row r="1317">
          <cell r="A1317" t="str">
            <v>KS-7</v>
          </cell>
          <cell r="B1317" t="str">
            <v>5 328,00</v>
          </cell>
        </row>
        <row r="1318">
          <cell r="A1318" t="str">
            <v>KS-8</v>
          </cell>
          <cell r="B1318" t="str">
            <v>6 174,00</v>
          </cell>
        </row>
        <row r="1319">
          <cell r="A1319" t="str">
            <v>KS-9</v>
          </cell>
          <cell r="B1319" t="str">
            <v>3 288,00</v>
          </cell>
        </row>
        <row r="1320">
          <cell r="A1320" t="str">
            <v>KP-2</v>
          </cell>
          <cell r="B1320" t="str">
            <v>4 038,00</v>
          </cell>
        </row>
        <row r="1321">
          <cell r="A1321" t="str">
            <v>KP-3</v>
          </cell>
          <cell r="B1321" t="str">
            <v>5 448,00</v>
          </cell>
        </row>
        <row r="1322">
          <cell r="A1322" t="str">
            <v>KP-4</v>
          </cell>
          <cell r="B1322" t="str">
            <v>7 426,00</v>
          </cell>
        </row>
        <row r="1323">
          <cell r="A1323" t="str">
            <v>KP-5</v>
          </cell>
          <cell r="B1323" t="str">
            <v>6 187,00</v>
          </cell>
        </row>
        <row r="1324">
          <cell r="A1324" t="str">
            <v>KPD-1</v>
          </cell>
          <cell r="B1324" t="str">
            <v>2 030,00</v>
          </cell>
        </row>
        <row r="1325">
          <cell r="A1325" t="str">
            <v>KPD-2</v>
          </cell>
          <cell r="B1325" t="str">
            <v>3 300,00</v>
          </cell>
        </row>
        <row r="1326">
          <cell r="A1326" t="str">
            <v>KPD-4</v>
          </cell>
          <cell r="B1326" t="str">
            <v>6 096,00</v>
          </cell>
        </row>
        <row r="1327">
          <cell r="A1327" t="str">
            <v>KSD-1</v>
          </cell>
          <cell r="B1327" t="str">
            <v>1 788,00</v>
          </cell>
        </row>
        <row r="1328">
          <cell r="A1328" t="str">
            <v>KSD-2</v>
          </cell>
          <cell r="B1328" t="str">
            <v>2 300,00</v>
          </cell>
        </row>
        <row r="1329">
          <cell r="A1329" t="str">
            <v>KSD-3</v>
          </cell>
          <cell r="B1329" t="str">
            <v>2 900,00</v>
          </cell>
        </row>
        <row r="1330">
          <cell r="A1330" t="str">
            <v>KSD-4</v>
          </cell>
          <cell r="B1330" t="str">
            <v>2 900,00</v>
          </cell>
        </row>
        <row r="1331">
          <cell r="A1331" t="str">
            <v>KSD-5</v>
          </cell>
          <cell r="B1331" t="str">
            <v>3 500,00</v>
          </cell>
        </row>
        <row r="1332">
          <cell r="A1332" t="str">
            <v>KSD-6</v>
          </cell>
          <cell r="B1332" t="str">
            <v>4 100,00</v>
          </cell>
        </row>
        <row r="1333">
          <cell r="A1333" t="str">
            <v>KSD-8</v>
          </cell>
          <cell r="B1333" t="str">
            <v>4 900,00</v>
          </cell>
        </row>
        <row r="1335">
          <cell r="A1335" t="str">
            <v>KK-7-3-5</v>
          </cell>
          <cell r="B1335">
            <v>770</v>
          </cell>
        </row>
        <row r="1336">
          <cell r="A1336" t="str">
            <v>KK-7-3-9</v>
          </cell>
          <cell r="B1336" t="str">
            <v>1 350,00</v>
          </cell>
        </row>
        <row r="1337">
          <cell r="A1337" t="str">
            <v>KKS-4-10</v>
          </cell>
        </row>
        <row r="1338">
          <cell r="A1338" t="str">
            <v>KK-4-2-4-IND</v>
          </cell>
          <cell r="B1338" t="str">
            <v>1 445,00</v>
          </cell>
        </row>
        <row r="1339">
          <cell r="A1339" t="str">
            <v>KK-10-7-5-IND</v>
          </cell>
          <cell r="B1339" t="str">
            <v>7 325,00</v>
          </cell>
        </row>
        <row r="1341">
          <cell r="A1341" t="str">
            <v>KS-10-3-OF</v>
          </cell>
        </row>
        <row r="1342">
          <cell r="A1342" t="str">
            <v>KS-10-6-OF</v>
          </cell>
        </row>
        <row r="1343">
          <cell r="A1343" t="str">
            <v>KS-10-9-OF</v>
          </cell>
        </row>
        <row r="1344">
          <cell r="A1344" t="str">
            <v>KS-15-3-OF</v>
          </cell>
        </row>
        <row r="1345">
          <cell r="A1345" t="str">
            <v>KS-15-6-OF</v>
          </cell>
        </row>
        <row r="1346">
          <cell r="A1346" t="str">
            <v>KS-15-9-OF</v>
          </cell>
        </row>
        <row r="1347">
          <cell r="A1347" t="str">
            <v>KS-20-9-OF</v>
          </cell>
        </row>
        <row r="1350">
          <cell r="A1350" t="str">
            <v>KS-7-3</v>
          </cell>
          <cell r="B1350">
            <v>522</v>
          </cell>
        </row>
        <row r="1351">
          <cell r="A1351" t="str">
            <v>KS-7-9</v>
          </cell>
          <cell r="B1351">
            <v>876</v>
          </cell>
        </row>
        <row r="1352">
          <cell r="A1352" t="str">
            <v>KS-7-9-PN</v>
          </cell>
          <cell r="B1352" t="str">
            <v>1 818,00</v>
          </cell>
        </row>
        <row r="1354">
          <cell r="A1354" t="str">
            <v>KS-10-6</v>
          </cell>
          <cell r="B1354">
            <v>720</v>
          </cell>
        </row>
        <row r="1355">
          <cell r="A1355" t="str">
            <v>KS-10-9</v>
          </cell>
          <cell r="B1355">
            <v>882</v>
          </cell>
        </row>
        <row r="1356">
          <cell r="A1356" t="str">
            <v>KS-10-9-C25/30</v>
          </cell>
        </row>
        <row r="1358">
          <cell r="A1358" t="str">
            <v>KS-15-9</v>
          </cell>
          <cell r="B1358" t="str">
            <v>1 368,00</v>
          </cell>
        </row>
        <row r="1360">
          <cell r="A1360" t="str">
            <v>KS-24-12</v>
          </cell>
          <cell r="B1360" t="str">
            <v>4 632,00</v>
          </cell>
        </row>
        <row r="1361">
          <cell r="A1361" t="str">
            <v>KS-24-20</v>
          </cell>
          <cell r="B1361" t="str">
            <v>7 188,00</v>
          </cell>
        </row>
        <row r="1363">
          <cell r="A1363" t="str">
            <v>KS-30-10-IІІ</v>
          </cell>
        </row>
        <row r="1368">
          <cell r="A1368" t="str">
            <v>PN-10</v>
          </cell>
          <cell r="B1368" t="str">
            <v>1 284,00</v>
          </cell>
        </row>
        <row r="1369">
          <cell r="A1369" t="str">
            <v>PN-10-Z</v>
          </cell>
          <cell r="B1369" t="str">
            <v>1 258,32</v>
          </cell>
        </row>
        <row r="1370">
          <cell r="A1370" t="str">
            <v>PN-15</v>
          </cell>
          <cell r="B1370" t="str">
            <v>2 766,00</v>
          </cell>
        </row>
        <row r="1371">
          <cell r="A1371" t="str">
            <v>PN-15-Z</v>
          </cell>
          <cell r="B1371" t="str">
            <v>2 710,68</v>
          </cell>
        </row>
        <row r="1372">
          <cell r="A1372" t="str">
            <v>PN-20</v>
          </cell>
          <cell r="B1372" t="str">
            <v>5 592,00</v>
          </cell>
        </row>
        <row r="1373">
          <cell r="A1373" t="str">
            <v>PN-20-Z</v>
          </cell>
          <cell r="B1373" t="str">
            <v>5 480,16</v>
          </cell>
        </row>
        <row r="1374">
          <cell r="A1374" t="str">
            <v>PN-24</v>
          </cell>
          <cell r="B1374" t="str">
            <v>8 796,00</v>
          </cell>
        </row>
        <row r="1375">
          <cell r="A1375" t="str">
            <v>PN-30</v>
          </cell>
          <cell r="B1375" t="str">
            <v>16 392,00</v>
          </cell>
        </row>
        <row r="1376">
          <cell r="A1376" t="str">
            <v>PN-30-P</v>
          </cell>
          <cell r="B1376" t="str">
            <v>45 887,26</v>
          </cell>
        </row>
        <row r="1379">
          <cell r="A1379" t="str">
            <v>SK40-7,5/8</v>
          </cell>
          <cell r="B1379" t="str">
            <v>3 142,89</v>
          </cell>
        </row>
        <row r="1380">
          <cell r="A1380" t="str">
            <v>SK40-7,5/8S</v>
          </cell>
          <cell r="B1380" t="str">
            <v>3 142,89</v>
          </cell>
        </row>
        <row r="1381">
          <cell r="A1381" t="str">
            <v>SK40-7,5/8Z</v>
          </cell>
          <cell r="B1381">
            <v>761.91</v>
          </cell>
        </row>
        <row r="1382">
          <cell r="A1382" t="str">
            <v>SK55-7,5/10</v>
          </cell>
          <cell r="B1382" t="str">
            <v>3 604,22</v>
          </cell>
        </row>
        <row r="1383">
          <cell r="A1383" t="str">
            <v>SK55-7,5/10S</v>
          </cell>
          <cell r="B1383" t="str">
            <v>3 604,22</v>
          </cell>
        </row>
        <row r="1384">
          <cell r="A1384" t="str">
            <v>SK55-7,5/10Z</v>
          </cell>
          <cell r="B1384">
            <v>699.85</v>
          </cell>
        </row>
        <row r="1386">
          <cell r="A1386" t="str">
            <v>SK75-7,5/13</v>
          </cell>
          <cell r="B1386" t="str">
            <v>5 298,22</v>
          </cell>
        </row>
        <row r="1387">
          <cell r="A1387" t="str">
            <v>SK75-7,5/13S</v>
          </cell>
          <cell r="B1387" t="str">
            <v>5 298,22</v>
          </cell>
        </row>
        <row r="1388">
          <cell r="A1388" t="str">
            <v>SK75-7,5/13Z</v>
          </cell>
          <cell r="B1388" t="str">
            <v>1 158,18</v>
          </cell>
        </row>
        <row r="1389">
          <cell r="A1389" t="str">
            <v>SKR-70-7,5/10</v>
          </cell>
        </row>
        <row r="1391">
          <cell r="A1391" t="str">
            <v>SK120-7,5/20</v>
          </cell>
          <cell r="B1391" t="str">
            <v>8 073,17</v>
          </cell>
        </row>
        <row r="1392">
          <cell r="A1392" t="str">
            <v>SK120-7,5/20S</v>
          </cell>
          <cell r="B1392" t="str">
            <v>7 538,28</v>
          </cell>
        </row>
        <row r="1393">
          <cell r="A1393" t="str">
            <v>SK120-7,5/20Z</v>
          </cell>
          <cell r="B1393" t="str">
            <v>1 634,52</v>
          </cell>
        </row>
        <row r="1395">
          <cell r="A1395" t="str">
            <v>OK-2-15</v>
          </cell>
          <cell r="B1395">
            <v>795</v>
          </cell>
        </row>
        <row r="1397">
          <cell r="A1397" t="str">
            <v>TF-60-24-2-IG</v>
          </cell>
          <cell r="B1397">
            <v>4187</v>
          </cell>
        </row>
        <row r="1398">
          <cell r="A1398" t="str">
            <v>TF-60-24-3-IG</v>
          </cell>
          <cell r="B1398">
            <v>4418</v>
          </cell>
        </row>
        <row r="1399">
          <cell r="A1399" t="str">
            <v>TF-60-24-4-IG</v>
          </cell>
        </row>
        <row r="1400">
          <cell r="A1400" t="str">
            <v>TF-80-24-2-IG</v>
          </cell>
          <cell r="B1400">
            <v>6113</v>
          </cell>
        </row>
        <row r="1401">
          <cell r="A1401" t="str">
            <v>TF-80-24-3-IG</v>
          </cell>
          <cell r="B1401">
            <v>6683</v>
          </cell>
        </row>
        <row r="1402">
          <cell r="A1402" t="str">
            <v>TF-100-24-2-IG</v>
          </cell>
          <cell r="B1402">
            <v>8632</v>
          </cell>
        </row>
        <row r="1403">
          <cell r="A1403" t="str">
            <v>TF-100-24-3-IG</v>
          </cell>
          <cell r="B1403">
            <v>9853</v>
          </cell>
        </row>
        <row r="1404">
          <cell r="A1404" t="str">
            <v>TF-120-24-2-IG</v>
          </cell>
          <cell r="B1404">
            <v>13648</v>
          </cell>
        </row>
        <row r="1405">
          <cell r="A1405" t="str">
            <v>TF-120-24-3-IG</v>
          </cell>
          <cell r="B1405">
            <v>14551</v>
          </cell>
        </row>
        <row r="1406">
          <cell r="A1406" t="str">
            <v>TF-140-24-2-IG</v>
          </cell>
          <cell r="B1406">
            <v>14541</v>
          </cell>
        </row>
        <row r="1407">
          <cell r="A1407" t="str">
            <v>TF-140-24-3-IG</v>
          </cell>
          <cell r="B1407">
            <v>17066</v>
          </cell>
        </row>
        <row r="1408">
          <cell r="A1408" t="str">
            <v>Т-160-24-2</v>
          </cell>
          <cell r="B1408">
            <v>23653</v>
          </cell>
        </row>
        <row r="1409">
          <cell r="A1409" t="str">
            <v>Т-160-24-3</v>
          </cell>
          <cell r="B1409">
            <v>25309</v>
          </cell>
        </row>
        <row r="1410">
          <cell r="A1410" t="str">
            <v>Т-160-24-4</v>
          </cell>
          <cell r="B1410">
            <v>27201</v>
          </cell>
        </row>
        <row r="1411">
          <cell r="A1411" t="str">
            <v>ТF-180-24-2</v>
          </cell>
          <cell r="B1411">
            <v>29926</v>
          </cell>
        </row>
        <row r="1412">
          <cell r="A1412" t="str">
            <v>TF-180-24-3</v>
          </cell>
          <cell r="B1412">
            <v>31933</v>
          </cell>
        </row>
        <row r="1413">
          <cell r="A1413" t="str">
            <v>TF-200-24-2</v>
          </cell>
          <cell r="B1413">
            <v>34915</v>
          </cell>
        </row>
        <row r="1414">
          <cell r="A1414" t="str">
            <v>TF-200-24-3</v>
          </cell>
          <cell r="B1414">
            <v>37410</v>
          </cell>
        </row>
        <row r="1415">
          <cell r="A1415" t="str">
            <v>TF-200-24-4</v>
          </cell>
          <cell r="B1415">
            <v>40152</v>
          </cell>
        </row>
        <row r="1416">
          <cell r="A1416" t="str">
            <v>TF-240-15-2-IG</v>
          </cell>
          <cell r="B1416">
            <v>43300</v>
          </cell>
        </row>
        <row r="1417">
          <cell r="A1417" t="str">
            <v>TF-240-15-14-IG</v>
          </cell>
          <cell r="B1417" t="str">
            <v>111 600</v>
          </cell>
        </row>
        <row r="1420">
          <cell r="A1420" t="str">
            <v>TFV-60-24-2-IG</v>
          </cell>
          <cell r="B1420" t="str">
            <v>4 187,00</v>
          </cell>
        </row>
        <row r="1421">
          <cell r="A1421" t="str">
            <v>TFV-60-24-3-IG</v>
          </cell>
          <cell r="B1421" t="str">
            <v>4 418,00</v>
          </cell>
        </row>
        <row r="1422">
          <cell r="A1422" t="str">
            <v>TFV-60-24-4-IG</v>
          </cell>
        </row>
        <row r="1423">
          <cell r="A1423" t="str">
            <v>TFV-80-24-2-IG</v>
          </cell>
          <cell r="B1423">
            <v>6113</v>
          </cell>
        </row>
        <row r="1424">
          <cell r="A1424" t="str">
            <v>TFV-80-24-3-IG</v>
          </cell>
          <cell r="B1424">
            <v>6683</v>
          </cell>
        </row>
        <row r="1425">
          <cell r="A1425" t="str">
            <v>TFV-100-24-2-IG</v>
          </cell>
          <cell r="B1425">
            <v>8632</v>
          </cell>
        </row>
        <row r="1426">
          <cell r="A1426" t="str">
            <v>TFV-100-24-3-IG</v>
          </cell>
          <cell r="B1426">
            <v>9853</v>
          </cell>
        </row>
        <row r="1427">
          <cell r="A1427" t="str">
            <v>TFV-120-24-2-IG</v>
          </cell>
          <cell r="B1427">
            <v>13648</v>
          </cell>
        </row>
        <row r="1428">
          <cell r="A1428" t="str">
            <v>TFV-120-24-3-IG</v>
          </cell>
          <cell r="B1428">
            <v>14551</v>
          </cell>
        </row>
        <row r="1429">
          <cell r="A1429" t="str">
            <v>TFV-140-24-2-IG</v>
          </cell>
          <cell r="B1429">
            <v>14541</v>
          </cell>
        </row>
        <row r="1430">
          <cell r="A1430" t="str">
            <v>TFV-140-24-3-IG</v>
          </cell>
          <cell r="B1430">
            <v>17066</v>
          </cell>
        </row>
        <row r="1431">
          <cell r="A1431" t="str">
            <v>TFV-160-24-2</v>
          </cell>
          <cell r="B1431">
            <v>23653</v>
          </cell>
        </row>
        <row r="1432">
          <cell r="A1432" t="str">
            <v>TFV-160-24-3</v>
          </cell>
          <cell r="B1432">
            <v>25309</v>
          </cell>
        </row>
        <row r="1433">
          <cell r="A1433" t="str">
            <v>TFV-160-24-4</v>
          </cell>
          <cell r="B1433">
            <v>27201</v>
          </cell>
        </row>
        <row r="1434">
          <cell r="A1434" t="str">
            <v>ТFV-180-24-2</v>
          </cell>
          <cell r="B1434">
            <v>29926</v>
          </cell>
        </row>
        <row r="1435">
          <cell r="A1435" t="str">
            <v>TFV-180-24-3</v>
          </cell>
          <cell r="B1435">
            <v>31933</v>
          </cell>
        </row>
        <row r="1436">
          <cell r="A1436" t="str">
            <v>TFV-200-24-2</v>
          </cell>
          <cell r="B1436">
            <v>34915</v>
          </cell>
        </row>
        <row r="1437">
          <cell r="A1437" t="str">
            <v>TFV-200-24-3</v>
          </cell>
          <cell r="B1437">
            <v>37410</v>
          </cell>
        </row>
        <row r="1438">
          <cell r="A1438" t="str">
            <v>TFV-200-24-4</v>
          </cell>
          <cell r="B1438">
            <v>40152</v>
          </cell>
        </row>
        <row r="1439">
          <cell r="A1439" t="str">
            <v>TFV-240-15-2-IG</v>
          </cell>
          <cell r="B1439">
            <v>43300</v>
          </cell>
        </row>
        <row r="1440">
          <cell r="A1440" t="str">
            <v>TFV-240-15-14-IG</v>
          </cell>
          <cell r="B1440" t="str">
            <v>111 600</v>
          </cell>
        </row>
        <row r="1443">
          <cell r="A1443" t="str">
            <v>TF5-80-9-3-IG</v>
          </cell>
          <cell r="B1443" t="str">
            <v>6 682,58</v>
          </cell>
        </row>
        <row r="1444">
          <cell r="A1444" t="str">
            <v>TF5-80-9-4-IG</v>
          </cell>
        </row>
        <row r="1445">
          <cell r="A1445" t="str">
            <v>TF5-80-9-5-IG</v>
          </cell>
        </row>
        <row r="1446">
          <cell r="A1446" t="str">
            <v>TF5-100-9-3-IG</v>
          </cell>
          <cell r="B1446" t="str">
            <v>9 852,59</v>
          </cell>
        </row>
        <row r="1447">
          <cell r="A1447" t="str">
            <v>TF5-100-9-4-IG</v>
          </cell>
        </row>
        <row r="1448">
          <cell r="A1448" t="str">
            <v>TF5-100-9-5-IG</v>
          </cell>
        </row>
        <row r="1449">
          <cell r="A1449" t="str">
            <v>TF5-120-9-3-IG</v>
          </cell>
          <cell r="B1449" t="str">
            <v>14 551,28</v>
          </cell>
        </row>
        <row r="1450">
          <cell r="A1450" t="str">
            <v>TF5-120-9-4-IG</v>
          </cell>
        </row>
        <row r="1451">
          <cell r="A1451" t="str">
            <v>TF5-120-9-5-IG</v>
          </cell>
        </row>
        <row r="1452">
          <cell r="A1452" t="str">
            <v>TF5-140-9-3-IG</v>
          </cell>
          <cell r="B1452" t="str">
            <v>17 066,44</v>
          </cell>
        </row>
        <row r="1453">
          <cell r="A1453" t="str">
            <v>TF5-140-9-4-IG</v>
          </cell>
        </row>
        <row r="1454">
          <cell r="A1454" t="str">
            <v>TF5-140-9-5-IG</v>
          </cell>
        </row>
        <row r="1455">
          <cell r="A1455" t="str">
            <v>TF5-160-12-3</v>
          </cell>
          <cell r="B1455" t="str">
            <v>25 309,00</v>
          </cell>
        </row>
        <row r="1456">
          <cell r="A1456" t="str">
            <v>TF5-160-12-4</v>
          </cell>
          <cell r="B1456" t="str">
            <v>27 201,00</v>
          </cell>
        </row>
        <row r="1457">
          <cell r="A1457" t="str">
            <v>TF5-160-12-5</v>
          </cell>
        </row>
        <row r="1458">
          <cell r="A1458" t="str">
            <v>TF5-180-12-3</v>
          </cell>
          <cell r="B1458" t="str">
            <v>31 933,00</v>
          </cell>
        </row>
        <row r="1459">
          <cell r="A1459" t="str">
            <v>TF5-180-12-4</v>
          </cell>
        </row>
        <row r="1460">
          <cell r="A1460" t="str">
            <v>TF5-180-12-5</v>
          </cell>
        </row>
        <row r="1461">
          <cell r="A1461" t="str">
            <v>TF5-200-12-3</v>
          </cell>
          <cell r="B1461" t="str">
            <v>37 410,00</v>
          </cell>
        </row>
        <row r="1462">
          <cell r="A1462" t="str">
            <v>TF5-200-12-4</v>
          </cell>
          <cell r="B1462" t="str">
            <v>40 152,00</v>
          </cell>
        </row>
        <row r="1463">
          <cell r="A1463" t="str">
            <v>TF5-200-12-5</v>
          </cell>
        </row>
        <row r="1466">
          <cell r="A1466" t="str">
            <v>TF-80-24-2-IG-Р</v>
          </cell>
          <cell r="B1466">
            <v>16675</v>
          </cell>
        </row>
        <row r="1467">
          <cell r="A1467" t="str">
            <v>TF-80-24-3-IG-Р</v>
          </cell>
          <cell r="B1467">
            <v>17268</v>
          </cell>
        </row>
        <row r="1468">
          <cell r="A1468" t="str">
            <v>TF-100-24-2-IG-P</v>
          </cell>
          <cell r="B1468">
            <v>21799</v>
          </cell>
        </row>
        <row r="1469">
          <cell r="A1469" t="str">
            <v>TF-100-24-3-IG-P</v>
          </cell>
          <cell r="B1469">
            <v>23053</v>
          </cell>
        </row>
        <row r="1470">
          <cell r="A1470" t="str">
            <v>TF-100-24-4-IG-P</v>
          </cell>
          <cell r="B1470">
            <v>24065</v>
          </cell>
        </row>
        <row r="1471">
          <cell r="A1471" t="str">
            <v>TF-100-24-5-IG-P</v>
          </cell>
          <cell r="B1471">
            <v>25212</v>
          </cell>
        </row>
        <row r="1472">
          <cell r="A1472" t="str">
            <v>TF-120-24-2-IG-Р</v>
          </cell>
          <cell r="B1472">
            <v>28751</v>
          </cell>
        </row>
        <row r="1473">
          <cell r="A1473" t="str">
            <v>TF-120-24-3-IG-Р</v>
          </cell>
          <cell r="B1473">
            <v>29698</v>
          </cell>
        </row>
        <row r="1474">
          <cell r="A1474" t="str">
            <v>TF-120-24-5-IG-Р</v>
          </cell>
          <cell r="B1474">
            <v>36749</v>
          </cell>
        </row>
        <row r="1475">
          <cell r="A1475" t="str">
            <v>TF-140-24-2-IG-P</v>
          </cell>
          <cell r="B1475">
            <v>34056</v>
          </cell>
        </row>
        <row r="1476">
          <cell r="A1476" t="str">
            <v>TF-140-24-3-IG-P</v>
          </cell>
          <cell r="B1476">
            <v>36829</v>
          </cell>
        </row>
        <row r="1477">
          <cell r="A1477" t="str">
            <v>TF-160-24-2-P</v>
          </cell>
          <cell r="B1477">
            <v>48004</v>
          </cell>
        </row>
        <row r="1478">
          <cell r="A1478" t="str">
            <v>TF-160-24-3-P</v>
          </cell>
          <cell r="B1478">
            <v>49909</v>
          </cell>
        </row>
        <row r="1479">
          <cell r="A1479" t="str">
            <v>TF-180-24-2-P</v>
          </cell>
          <cell r="B1479">
            <v>57806</v>
          </cell>
        </row>
        <row r="1480">
          <cell r="A1480" t="str">
            <v>TF-180-24-3-P</v>
          </cell>
          <cell r="B1480">
            <v>60114</v>
          </cell>
        </row>
        <row r="1481">
          <cell r="A1481" t="str">
            <v>TF-200-24-2-P</v>
          </cell>
          <cell r="B1481">
            <v>40152</v>
          </cell>
        </row>
        <row r="1482">
          <cell r="A1482" t="str">
            <v>TF-200-24-3-P</v>
          </cell>
          <cell r="B1482">
            <v>43022</v>
          </cell>
        </row>
        <row r="1483">
          <cell r="A1483" t="str">
            <v>TF-200-24-4-P</v>
          </cell>
          <cell r="B1483">
            <v>46175</v>
          </cell>
        </row>
        <row r="1484">
          <cell r="A1484" t="str">
            <v>TF-240-15-2-IG-P</v>
          </cell>
          <cell r="B1484">
            <v>65483</v>
          </cell>
        </row>
        <row r="1487">
          <cell r="A1487" t="str">
            <v>FBS-24-4-6</v>
          </cell>
        </row>
        <row r="1488">
          <cell r="A1488" t="str">
            <v>FBS-24-5-6</v>
          </cell>
        </row>
        <row r="1489">
          <cell r="A1489" t="str">
            <v>FBS-24-6-6</v>
          </cell>
        </row>
        <row r="1490">
          <cell r="A1490" t="str">
            <v>FBS-9-3-3</v>
          </cell>
        </row>
        <row r="1491">
          <cell r="A1491" t="str">
            <v>FBS-9-3-6</v>
          </cell>
        </row>
        <row r="1492">
          <cell r="A1492" t="str">
            <v>FBS-9-4-3</v>
          </cell>
        </row>
        <row r="1493">
          <cell r="A1493" t="str">
            <v>FBS-9-4-6</v>
          </cell>
        </row>
        <row r="1495">
          <cell r="A1495" t="str">
            <v>BO-53</v>
          </cell>
          <cell r="B1495">
            <v>366.17</v>
          </cell>
        </row>
        <row r="1496">
          <cell r="A1496" t="str">
            <v>BO-75</v>
          </cell>
          <cell r="B1496">
            <v>961.08</v>
          </cell>
        </row>
        <row r="1497">
          <cell r="A1497" t="str">
            <v>BO-89</v>
          </cell>
          <cell r="B1497">
            <v>961.08</v>
          </cell>
        </row>
        <row r="1498">
          <cell r="A1498" t="str">
            <v>BO-101</v>
          </cell>
          <cell r="B1498">
            <v>961.08</v>
          </cell>
        </row>
        <row r="1499">
          <cell r="A1499" t="str">
            <v>BO-138</v>
          </cell>
          <cell r="B1499">
            <v>961.08</v>
          </cell>
        </row>
        <row r="1500">
          <cell r="A1500" t="str">
            <v>BO-150</v>
          </cell>
          <cell r="B1500" t="str">
            <v>1 031,17</v>
          </cell>
        </row>
        <row r="1501">
          <cell r="A1501" t="str">
            <v>BO-186</v>
          </cell>
          <cell r="B1501" t="str">
            <v>1 122,80</v>
          </cell>
        </row>
        <row r="1502">
          <cell r="A1502" t="str">
            <v>BO-226</v>
          </cell>
          <cell r="B1502" t="str">
            <v>1 221,27</v>
          </cell>
        </row>
        <row r="1503">
          <cell r="A1503" t="str">
            <v>BO-276</v>
          </cell>
          <cell r="B1503" t="str">
            <v>1 612,06</v>
          </cell>
        </row>
        <row r="1504">
          <cell r="A1504" t="str">
            <v>BO-341</v>
          </cell>
          <cell r="B1504" t="str">
            <v>1 809,33</v>
          </cell>
        </row>
        <row r="1505">
          <cell r="A1505" t="str">
            <v>BO-426</v>
          </cell>
          <cell r="B1505" t="str">
            <v>2 829,91</v>
          </cell>
        </row>
        <row r="1506">
          <cell r="A1506" t="str">
            <v>BO-526/520</v>
          </cell>
          <cell r="B1506" t="str">
            <v>3 910,65</v>
          </cell>
        </row>
        <row r="1508">
          <cell r="A1508" t="str">
            <v>P-26-5A</v>
          </cell>
          <cell r="B1508" t="str">
            <v>6 236,00</v>
          </cell>
        </row>
        <row r="1510">
          <cell r="A1510" t="str">
            <v>PT-68-14-3-2</v>
          </cell>
          <cell r="B1510" t="str">
            <v>26 243,00</v>
          </cell>
        </row>
        <row r="1511">
          <cell r="A1511" t="str">
            <v>PB-68-14-3</v>
          </cell>
          <cell r="B1511" t="str">
            <v>31 159,00</v>
          </cell>
        </row>
        <row r="1512">
          <cell r="A1512" t="str">
            <v>PB-68-14-3-85950</v>
          </cell>
          <cell r="B1512" t="str">
            <v>31 159,00</v>
          </cell>
        </row>
        <row r="1514">
          <cell r="A1514" t="str">
            <v>PB-22-6-2</v>
          </cell>
          <cell r="B1514" t="str">
            <v>2 030,00</v>
          </cell>
        </row>
        <row r="1515">
          <cell r="A1515" t="str">
            <v>PB-22-6-2-P</v>
          </cell>
          <cell r="B1515" t="str">
            <v>4 470,00</v>
          </cell>
        </row>
        <row r="1516">
          <cell r="A1516" t="str">
            <v>PB-25-12-2,2-10</v>
          </cell>
          <cell r="B1516" t="str">
            <v>4 920,00</v>
          </cell>
        </row>
        <row r="1517">
          <cell r="A1517" t="str">
            <v>PB-28-6-2</v>
          </cell>
          <cell r="B1517" t="str">
            <v>3 133,00</v>
          </cell>
        </row>
        <row r="1518">
          <cell r="A1518" t="str">
            <v>PB-28-17-2-1-E200</v>
          </cell>
          <cell r="B1518" t="str">
            <v>8 714,00</v>
          </cell>
        </row>
        <row r="1519">
          <cell r="A1519" t="str">
            <v>PB-31-27-3-10</v>
          </cell>
          <cell r="B1519" t="str">
            <v>31 602,00</v>
          </cell>
        </row>
        <row r="1520">
          <cell r="A1520" t="str">
            <v>PB-34-6-2</v>
          </cell>
          <cell r="B1520" t="str">
            <v>3 792,00</v>
          </cell>
        </row>
        <row r="1521">
          <cell r="A1521" t="str">
            <v>PB-34-17-3-1-10</v>
          </cell>
          <cell r="B1521" t="str">
            <v>14 840,00</v>
          </cell>
        </row>
        <row r="1522">
          <cell r="A1522" t="str">
            <v>PB-41-23-3-10</v>
          </cell>
          <cell r="B1522" t="str">
            <v>37 580,00</v>
          </cell>
        </row>
        <row r="1523">
          <cell r="A1523" t="str">
            <v>PB-40-6-2</v>
          </cell>
          <cell r="B1523" t="str">
            <v>5 668,00</v>
          </cell>
        </row>
        <row r="1524">
          <cell r="A1524" t="str">
            <v>PB-46-6-2</v>
          </cell>
          <cell r="B1524" t="str">
            <v>6 752,00</v>
          </cell>
        </row>
        <row r="1525">
          <cell r="A1525" t="str">
            <v>PB-48-6-2,5</v>
          </cell>
          <cell r="B1525" t="str">
            <v>6 814,00</v>
          </cell>
        </row>
        <row r="1526">
          <cell r="A1526" t="str">
            <v>PB-48-17-2,5-1</v>
          </cell>
          <cell r="B1526" t="str">
            <v>23 669,00</v>
          </cell>
        </row>
        <row r="1527">
          <cell r="A1527" t="str">
            <v>PB-52-6-2</v>
          </cell>
          <cell r="B1527" t="str">
            <v>6 460,00</v>
          </cell>
        </row>
        <row r="1528">
          <cell r="A1528" t="str">
            <v>PB-52-6-2,5</v>
          </cell>
          <cell r="B1528" t="str">
            <v>7 412,00</v>
          </cell>
        </row>
        <row r="1529">
          <cell r="A1529" t="str">
            <v>PB-52-6-3-10</v>
          </cell>
          <cell r="B1529" t="str">
            <v>9 000,00</v>
          </cell>
        </row>
        <row r="1530">
          <cell r="A1530" t="str">
            <v>PB-68-14-3</v>
          </cell>
          <cell r="B1530" t="str">
            <v>32 336,00</v>
          </cell>
        </row>
        <row r="1531">
          <cell r="A1531" t="str">
            <v>PT-22-14-2</v>
          </cell>
          <cell r="B1531" t="str">
            <v>4 572,00</v>
          </cell>
        </row>
        <row r="1532">
          <cell r="A1532" t="str">
            <v>PT-22-14-2-1</v>
          </cell>
          <cell r="B1532" t="str">
            <v>5 431,00</v>
          </cell>
        </row>
        <row r="1533">
          <cell r="A1533" t="str">
            <v>PT-22-14-2-1-E200</v>
          </cell>
          <cell r="B1533" t="str">
            <v>5 635,00</v>
          </cell>
        </row>
        <row r="1534">
          <cell r="A1534" t="str">
            <v>PT-22-14-2-1-E200-IND</v>
          </cell>
          <cell r="B1534" t="str">
            <v>5 635,00</v>
          </cell>
        </row>
        <row r="1535">
          <cell r="A1535" t="str">
            <v>PT-22-17-2</v>
          </cell>
          <cell r="B1535" t="str">
            <v>3 180,00</v>
          </cell>
        </row>
        <row r="1536">
          <cell r="A1536" t="str">
            <v>PT-22-17-2-1</v>
          </cell>
          <cell r="B1536" t="str">
            <v>3 180,00</v>
          </cell>
        </row>
        <row r="1537">
          <cell r="A1537" t="str">
            <v>PT-22-17-2-1-E200</v>
          </cell>
          <cell r="B1537" t="str">
            <v>3 180,00</v>
          </cell>
        </row>
        <row r="1538">
          <cell r="A1538" t="str">
            <v>PT-22-17-2-1-E300</v>
          </cell>
          <cell r="B1538" t="str">
            <v>7 484,00</v>
          </cell>
        </row>
        <row r="1539">
          <cell r="A1539" t="str">
            <v>PT-28-14-2</v>
          </cell>
          <cell r="B1539" t="str">
            <v>7 073,00</v>
          </cell>
        </row>
        <row r="1540">
          <cell r="A1540" t="str">
            <v>PT-28-14-2-1</v>
          </cell>
          <cell r="B1540" t="str">
            <v>7 133,00</v>
          </cell>
        </row>
        <row r="1541">
          <cell r="A1541" t="str">
            <v>PT-28-17-2</v>
          </cell>
          <cell r="B1541" t="str">
            <v>8 400,00</v>
          </cell>
        </row>
        <row r="1542">
          <cell r="A1542" t="str">
            <v>PT-28-17-2-1</v>
          </cell>
          <cell r="B1542" t="str">
            <v>8 378,00</v>
          </cell>
        </row>
        <row r="1543">
          <cell r="A1543" t="str">
            <v>PT-28-17-2-1-E200</v>
          </cell>
          <cell r="B1543" t="str">
            <v>8 528,00</v>
          </cell>
        </row>
        <row r="1544">
          <cell r="A1544" t="str">
            <v>PT-28-17-2-1-E300</v>
          </cell>
          <cell r="B1544" t="str">
            <v>8 528,00</v>
          </cell>
        </row>
        <row r="1545">
          <cell r="A1545" t="str">
            <v>PT-28-17-3-1-10</v>
          </cell>
          <cell r="B1545" t="str">
            <v>11 326,00</v>
          </cell>
        </row>
        <row r="1546">
          <cell r="A1546" t="str">
            <v>PT-34-6-3-10</v>
          </cell>
          <cell r="B1546" t="str">
            <v>4 726,00</v>
          </cell>
        </row>
        <row r="1547">
          <cell r="A1547" t="str">
            <v>PT 34.14.2</v>
          </cell>
          <cell r="B1547" t="str">
            <v>9 662,00</v>
          </cell>
        </row>
        <row r="1548">
          <cell r="A1548" t="str">
            <v>PT 34.14.2.1</v>
          </cell>
          <cell r="B1548" t="str">
            <v>10 491,00</v>
          </cell>
        </row>
        <row r="1549">
          <cell r="A1549" t="str">
            <v>PT-34-17-2</v>
          </cell>
          <cell r="B1549" t="str">
            <v>11 241,00</v>
          </cell>
        </row>
        <row r="1550">
          <cell r="A1550" t="str">
            <v>PT-34-17-2-1</v>
          </cell>
          <cell r="B1550" t="str">
            <v>12 296,00</v>
          </cell>
        </row>
        <row r="1551">
          <cell r="A1551" t="str">
            <v>PT-34-17-2-1-E200</v>
          </cell>
          <cell r="B1551" t="str">
            <v>12 907,00</v>
          </cell>
        </row>
        <row r="1552">
          <cell r="A1552" t="str">
            <v>PT-34-17-2-1-T350</v>
          </cell>
          <cell r="B1552" t="str">
            <v>12 907,00</v>
          </cell>
        </row>
        <row r="1553">
          <cell r="A1553" t="str">
            <v>PT-34-17-2-2</v>
          </cell>
          <cell r="B1553" t="str">
            <v>12 843,00</v>
          </cell>
        </row>
        <row r="1554">
          <cell r="A1554" t="str">
            <v>PT-40-17-2</v>
          </cell>
          <cell r="B1554" t="str">
            <v>12 992,00</v>
          </cell>
        </row>
        <row r="1555">
          <cell r="A1555" t="str">
            <v>PT-40-17-2-1</v>
          </cell>
          <cell r="B1555" t="str">
            <v>13 969,00</v>
          </cell>
        </row>
        <row r="1556">
          <cell r="A1556" t="str">
            <v>PT-40-17-2-1-E200</v>
          </cell>
          <cell r="B1556" t="str">
            <v>14 604,00</v>
          </cell>
        </row>
        <row r="1557">
          <cell r="A1557" t="str">
            <v>PT-40-17-2-2</v>
          </cell>
          <cell r="B1557" t="str">
            <v>13 618,00</v>
          </cell>
        </row>
        <row r="1558">
          <cell r="A1558" t="str">
            <v>PT-46-17-2</v>
          </cell>
          <cell r="B1558" t="str">
            <v>15 328,00</v>
          </cell>
        </row>
        <row r="1559">
          <cell r="A1559" t="str">
            <v>PT-46-17-2-1</v>
          </cell>
          <cell r="B1559" t="str">
            <v>16 845,00</v>
          </cell>
        </row>
        <row r="1560">
          <cell r="A1560" t="str">
            <v>PT-48-14-2,5</v>
          </cell>
          <cell r="B1560" t="str">
            <v>14 024,00</v>
          </cell>
        </row>
        <row r="1561">
          <cell r="A1561" t="str">
            <v>PT-48-17-2,5-1</v>
          </cell>
          <cell r="B1561" t="str">
            <v>17 317,00</v>
          </cell>
        </row>
        <row r="1562">
          <cell r="A1562" t="str">
            <v>PT-52-14-2,5-2</v>
          </cell>
          <cell r="B1562" t="str">
            <v>18 488,00</v>
          </cell>
        </row>
        <row r="1563">
          <cell r="A1563" t="str">
            <v>PT-52-17-2-1</v>
          </cell>
          <cell r="B1563" t="str">
            <v>19 096,00</v>
          </cell>
        </row>
        <row r="1564">
          <cell r="A1564" t="str">
            <v>PT-68-14-3-2-E200</v>
          </cell>
          <cell r="B1564" t="str">
            <v>29 937,00</v>
          </cell>
        </row>
        <row r="1565">
          <cell r="A1565" t="str">
            <v>PS-21-21-2</v>
          </cell>
          <cell r="B1565" t="str">
            <v>5 257,97</v>
          </cell>
        </row>
        <row r="1566">
          <cell r="A1566" t="str">
            <v>PS-21-21-2-T1</v>
          </cell>
          <cell r="B1566" t="str">
            <v>5 360,83</v>
          </cell>
        </row>
        <row r="1567">
          <cell r="A1567" t="str">
            <v>PS-21-21-2-T2</v>
          </cell>
          <cell r="B1567" t="str">
            <v>5 463,69</v>
          </cell>
        </row>
        <row r="1568">
          <cell r="A1568" t="str">
            <v>PS-21-21-2-T3</v>
          </cell>
          <cell r="B1568" t="str">
            <v>5 566,55</v>
          </cell>
        </row>
        <row r="1569">
          <cell r="A1569" t="str">
            <v>PS-21-21-2-T4</v>
          </cell>
          <cell r="B1569" t="str">
            <v>5 669,40</v>
          </cell>
        </row>
        <row r="1570">
          <cell r="A1570" t="str">
            <v>PS-21-21-2-T5</v>
          </cell>
          <cell r="B1570" t="str">
            <v>5 772,26</v>
          </cell>
        </row>
        <row r="1571">
          <cell r="A1571" t="str">
            <v>PS-21-21-2-T6</v>
          </cell>
          <cell r="B1571" t="str">
            <v>5 875,12</v>
          </cell>
        </row>
        <row r="1572">
          <cell r="A1572" t="str">
            <v>PS-21-21-2-T7</v>
          </cell>
          <cell r="B1572" t="str">
            <v>5 977,97</v>
          </cell>
        </row>
        <row r="1573">
          <cell r="A1573" t="str">
            <v>PS-21-21-2-T8</v>
          </cell>
          <cell r="B1573" t="str">
            <v>6 080,83</v>
          </cell>
        </row>
        <row r="1574">
          <cell r="A1574" t="str">
            <v>PS-21-21-2-T9</v>
          </cell>
          <cell r="B1574" t="str">
            <v>6 183,69</v>
          </cell>
        </row>
        <row r="1575">
          <cell r="A1575" t="str">
            <v>PS-21-21-2-T10</v>
          </cell>
          <cell r="B1575" t="str">
            <v>6 286,55</v>
          </cell>
        </row>
        <row r="1576">
          <cell r="A1576" t="str">
            <v>PS-21-21-2-T11</v>
          </cell>
          <cell r="B1576" t="str">
            <v>6 389,40</v>
          </cell>
        </row>
        <row r="1577">
          <cell r="A1577" t="str">
            <v>PS-21-21-2-T12</v>
          </cell>
          <cell r="B1577" t="str">
            <v>6 492,26</v>
          </cell>
        </row>
        <row r="1578">
          <cell r="A1578" t="str">
            <v>PS-21-21-2-T13</v>
          </cell>
          <cell r="B1578" t="str">
            <v>6 595,12</v>
          </cell>
        </row>
        <row r="1579">
          <cell r="A1579" t="str">
            <v>PS-21-21-2-T14</v>
          </cell>
          <cell r="B1579" t="str">
            <v>6 697,97</v>
          </cell>
        </row>
        <row r="1580">
          <cell r="A1580" t="str">
            <v>PS-21-21-2-T15</v>
          </cell>
          <cell r="B1580" t="str">
            <v>6 800,83</v>
          </cell>
        </row>
        <row r="1581">
          <cell r="A1581" t="str">
            <v>PS-21-21-2-T16</v>
          </cell>
          <cell r="B1581" t="str">
            <v>6 903,69</v>
          </cell>
        </row>
        <row r="1582">
          <cell r="A1582" t="str">
            <v>PS-21-21-2-T17</v>
          </cell>
          <cell r="B1582" t="str">
            <v>7 006,55</v>
          </cell>
        </row>
        <row r="1583">
          <cell r="A1583" t="str">
            <v>PS-21-21-2-T18</v>
          </cell>
          <cell r="B1583" t="str">
            <v>7 109,40</v>
          </cell>
        </row>
        <row r="1584">
          <cell r="A1584" t="str">
            <v>PS-21-21-2-T19</v>
          </cell>
          <cell r="B1584" t="str">
            <v>7 212,26</v>
          </cell>
        </row>
        <row r="1585">
          <cell r="A1585" t="str">
            <v>PS-21-21-2-T20</v>
          </cell>
          <cell r="B1585" t="str">
            <v>7 315,12</v>
          </cell>
        </row>
        <row r="1586">
          <cell r="A1586" t="str">
            <v>PS-21-21-2-T21</v>
          </cell>
          <cell r="B1586" t="str">
            <v>7 417,97</v>
          </cell>
        </row>
        <row r="1587">
          <cell r="A1587" t="str">
            <v>PS-21-21-2-T22</v>
          </cell>
          <cell r="B1587" t="str">
            <v>7 520,83</v>
          </cell>
        </row>
        <row r="1588">
          <cell r="A1588" t="str">
            <v>PS-21-21-2-T23</v>
          </cell>
          <cell r="B1588" t="str">
            <v>7 623,69</v>
          </cell>
        </row>
        <row r="1589">
          <cell r="A1589" t="str">
            <v>PS-21-21-2-T24</v>
          </cell>
          <cell r="B1589" t="str">
            <v>7 726,55</v>
          </cell>
        </row>
        <row r="1590">
          <cell r="A1590" t="str">
            <v>PS-21-21-2-T25</v>
          </cell>
          <cell r="B1590" t="str">
            <v>7 829,40</v>
          </cell>
        </row>
        <row r="1591">
          <cell r="A1591" t="str">
            <v>PS-21-21-2-T26</v>
          </cell>
          <cell r="B1591" t="str">
            <v>7 932,26</v>
          </cell>
        </row>
        <row r="1592">
          <cell r="A1592" t="str">
            <v>PS-21-21-2-T27</v>
          </cell>
          <cell r="B1592" t="str">
            <v>8 035,12</v>
          </cell>
        </row>
        <row r="1593">
          <cell r="A1593" t="str">
            <v>PS-21-21-2-T28</v>
          </cell>
          <cell r="B1593" t="str">
            <v>8 137,97</v>
          </cell>
        </row>
        <row r="1594">
          <cell r="A1594" t="str">
            <v>PS-21-21-2-T29</v>
          </cell>
          <cell r="B1594" t="str">
            <v>8 240,83</v>
          </cell>
        </row>
        <row r="1595">
          <cell r="A1595" t="str">
            <v>PS-21-21-2-T30</v>
          </cell>
          <cell r="B1595" t="str">
            <v>8 343,69</v>
          </cell>
        </row>
        <row r="1596">
          <cell r="A1596" t="str">
            <v>PS-21-21-2-T31</v>
          </cell>
          <cell r="B1596" t="str">
            <v>8 446,55</v>
          </cell>
        </row>
        <row r="1597">
          <cell r="A1597" t="str">
            <v>PS-21-21-2-T32</v>
          </cell>
          <cell r="B1597" t="str">
            <v>8 549,40</v>
          </cell>
        </row>
        <row r="1598">
          <cell r="A1598" t="str">
            <v>PS-21-21-2-T33</v>
          </cell>
          <cell r="B1598" t="str">
            <v>8 652,26</v>
          </cell>
        </row>
        <row r="1599">
          <cell r="A1599" t="str">
            <v>PS-21-21-2-T34</v>
          </cell>
          <cell r="B1599" t="str">
            <v>8 755,12</v>
          </cell>
        </row>
        <row r="1600">
          <cell r="A1600" t="str">
            <v>PS-21-21-2-T35</v>
          </cell>
          <cell r="B1600" t="str">
            <v>8 857,97</v>
          </cell>
        </row>
        <row r="1601">
          <cell r="A1601" t="str">
            <v>PS-21-21-2-T36</v>
          </cell>
          <cell r="B1601" t="str">
            <v>8 960,83</v>
          </cell>
        </row>
        <row r="1602">
          <cell r="A1602" t="str">
            <v>PS-21-21-2-T37</v>
          </cell>
          <cell r="B1602" t="str">
            <v>9 063,69</v>
          </cell>
        </row>
        <row r="1603">
          <cell r="A1603" t="str">
            <v>PS-21-21-2-T38</v>
          </cell>
          <cell r="B1603" t="str">
            <v>9 166,55</v>
          </cell>
        </row>
        <row r="1604">
          <cell r="A1604" t="str">
            <v>PS-21-21-2-T39</v>
          </cell>
          <cell r="B1604" t="str">
            <v>9 269,40</v>
          </cell>
        </row>
        <row r="1605">
          <cell r="A1605" t="str">
            <v>PS-21-21-2-T40</v>
          </cell>
          <cell r="B1605" t="str">
            <v>9 372,26</v>
          </cell>
        </row>
        <row r="1606">
          <cell r="A1606" t="str">
            <v>PS-21-21-2-T41</v>
          </cell>
          <cell r="B1606" t="str">
            <v>9 475,12</v>
          </cell>
        </row>
        <row r="1607">
          <cell r="A1607" t="str">
            <v>PS-21-21-2-T42</v>
          </cell>
          <cell r="B1607" t="str">
            <v>9 577,97</v>
          </cell>
        </row>
        <row r="1608">
          <cell r="A1608" t="str">
            <v>PS-21-21-2-T43</v>
          </cell>
          <cell r="B1608" t="str">
            <v>9 680,83</v>
          </cell>
        </row>
        <row r="1609">
          <cell r="A1609" t="str">
            <v>PS-21-21-2-T44</v>
          </cell>
          <cell r="B1609" t="str">
            <v>9 783,69</v>
          </cell>
        </row>
        <row r="1610">
          <cell r="A1610" t="str">
            <v>PS-21-21-2-T45</v>
          </cell>
          <cell r="B1610" t="str">
            <v>9 886,55</v>
          </cell>
        </row>
        <row r="1611">
          <cell r="A1611" t="str">
            <v>PS-21-21-2-T46</v>
          </cell>
          <cell r="B1611" t="str">
            <v>9 989,40</v>
          </cell>
        </row>
        <row r="1612">
          <cell r="A1612" t="str">
            <v>PS-21-21-2-T47</v>
          </cell>
          <cell r="B1612" t="str">
            <v>10 092,26</v>
          </cell>
        </row>
        <row r="1613">
          <cell r="A1613" t="str">
            <v>PS-21-21-2-T48</v>
          </cell>
          <cell r="B1613" t="str">
            <v>10 195,12</v>
          </cell>
        </row>
        <row r="1614">
          <cell r="A1614" t="str">
            <v>PS-21-21-2-T49</v>
          </cell>
          <cell r="B1614" t="str">
            <v>10 297,97</v>
          </cell>
        </row>
        <row r="1615">
          <cell r="A1615" t="str">
            <v>PS-21-21-2-T50</v>
          </cell>
          <cell r="B1615" t="str">
            <v>10 400,83</v>
          </cell>
        </row>
        <row r="1616">
          <cell r="A1616" t="str">
            <v>PS-21-21-2-T51</v>
          </cell>
          <cell r="B1616" t="str">
            <v>10 503,69</v>
          </cell>
        </row>
        <row r="1617">
          <cell r="A1617" t="str">
            <v>PS-21-21-2-T52</v>
          </cell>
          <cell r="B1617" t="str">
            <v>10 606,55</v>
          </cell>
        </row>
        <row r="1618">
          <cell r="A1618" t="str">
            <v>PS-21-21-2-T53</v>
          </cell>
          <cell r="B1618" t="str">
            <v>10 709,40</v>
          </cell>
        </row>
        <row r="1619">
          <cell r="A1619" t="str">
            <v>PS-21-21-2-T54</v>
          </cell>
          <cell r="B1619" t="str">
            <v>10 812,26</v>
          </cell>
        </row>
        <row r="1620">
          <cell r="A1620" t="str">
            <v>PS-21-21-2-T55</v>
          </cell>
          <cell r="B1620" t="str">
            <v>10 915,12</v>
          </cell>
        </row>
        <row r="1621">
          <cell r="A1621" t="str">
            <v>PS-21-21-2-T56</v>
          </cell>
          <cell r="B1621" t="str">
            <v>11 017,97</v>
          </cell>
        </row>
        <row r="1622">
          <cell r="A1622" t="str">
            <v>PS-21-21-2-T57</v>
          </cell>
          <cell r="B1622" t="str">
            <v>11 120,83</v>
          </cell>
        </row>
        <row r="1623">
          <cell r="A1623" t="str">
            <v>PS-21-21-2-T58</v>
          </cell>
          <cell r="B1623" t="str">
            <v>11 223,69</v>
          </cell>
        </row>
        <row r="1624">
          <cell r="A1624" t="str">
            <v>PS-21-21-2-T59</v>
          </cell>
          <cell r="B1624" t="str">
            <v>11 326,55</v>
          </cell>
        </row>
        <row r="1625">
          <cell r="A1625" t="str">
            <v>PS-21-21-2-T60</v>
          </cell>
          <cell r="B1625" t="str">
            <v>11 429,40</v>
          </cell>
        </row>
        <row r="1626">
          <cell r="A1626" t="str">
            <v>PS-21-21-2-T61</v>
          </cell>
          <cell r="B1626" t="str">
            <v>11 532,26</v>
          </cell>
        </row>
        <row r="1627">
          <cell r="A1627" t="str">
            <v>PS-21-21-2-T62</v>
          </cell>
          <cell r="B1627" t="str">
            <v>11 635,12</v>
          </cell>
        </row>
        <row r="1628">
          <cell r="A1628" t="str">
            <v>PS-21-21-2-T63</v>
          </cell>
          <cell r="B1628" t="str">
            <v>11 737,97</v>
          </cell>
        </row>
        <row r="1629">
          <cell r="A1629" t="str">
            <v>PS-21-21-2-T64</v>
          </cell>
          <cell r="B1629" t="str">
            <v>11 840,83</v>
          </cell>
        </row>
        <row r="1630">
          <cell r="A1630" t="str">
            <v>PS-21-21-2-T65</v>
          </cell>
          <cell r="B1630" t="str">
            <v>11 943,69</v>
          </cell>
        </row>
        <row r="1631">
          <cell r="A1631" t="str">
            <v>PS-21-21-2-T66</v>
          </cell>
          <cell r="B1631" t="str">
            <v>12 046,55</v>
          </cell>
        </row>
        <row r="1632">
          <cell r="A1632" t="str">
            <v>PS-21-21-2-T67</v>
          </cell>
          <cell r="B1632" t="str">
            <v>12 149,40</v>
          </cell>
        </row>
        <row r="1633">
          <cell r="A1633" t="str">
            <v>PS-21-21-2-T68</v>
          </cell>
          <cell r="B1633" t="str">
            <v>12 252,26</v>
          </cell>
        </row>
        <row r="1634">
          <cell r="A1634" t="str">
            <v>PS-21-21-2-T69</v>
          </cell>
          <cell r="B1634" t="str">
            <v>12 355,12</v>
          </cell>
        </row>
        <row r="1635">
          <cell r="A1635" t="str">
            <v>PS-21-21-2-T70</v>
          </cell>
          <cell r="B1635" t="str">
            <v>12 457,97</v>
          </cell>
        </row>
        <row r="1636">
          <cell r="A1636" t="str">
            <v>PS-21-21-2-T71</v>
          </cell>
          <cell r="B1636" t="str">
            <v>12 560,83</v>
          </cell>
        </row>
        <row r="1637">
          <cell r="A1637" t="str">
            <v>PS-21-21-2-T72</v>
          </cell>
          <cell r="B1637" t="str">
            <v>12 663,69</v>
          </cell>
        </row>
        <row r="1638">
          <cell r="A1638" t="str">
            <v>PS-21-21-2-T73</v>
          </cell>
          <cell r="B1638" t="str">
            <v>12 766,55</v>
          </cell>
        </row>
        <row r="1639">
          <cell r="A1639" t="str">
            <v>PS-21-21-2-T74</v>
          </cell>
          <cell r="B1639" t="str">
            <v>12 869,40</v>
          </cell>
        </row>
        <row r="1640">
          <cell r="A1640" t="str">
            <v>PS-21-21-2-T75</v>
          </cell>
          <cell r="B1640" t="str">
            <v>12 972,26</v>
          </cell>
        </row>
        <row r="1641">
          <cell r="A1641" t="str">
            <v>PS-21-21-2-T76</v>
          </cell>
          <cell r="B1641" t="str">
            <v>13 075,12</v>
          </cell>
        </row>
        <row r="1642">
          <cell r="A1642" t="str">
            <v>PS-21-21-2-T77</v>
          </cell>
          <cell r="B1642" t="str">
            <v>13 177,97</v>
          </cell>
        </row>
        <row r="1643">
          <cell r="A1643" t="str">
            <v>PS-21-21-2-T78</v>
          </cell>
          <cell r="B1643" t="str">
            <v>13 280,83</v>
          </cell>
        </row>
        <row r="1644">
          <cell r="A1644" t="str">
            <v>PS-21-21-2-T79</v>
          </cell>
          <cell r="B1644" t="str">
            <v>13 383,69</v>
          </cell>
        </row>
        <row r="1645">
          <cell r="A1645" t="str">
            <v>PS-21-21-2-T80</v>
          </cell>
          <cell r="B1645" t="str">
            <v>13 486,55</v>
          </cell>
        </row>
        <row r="1646">
          <cell r="A1646" t="str">
            <v>PS-21-21-2-T81</v>
          </cell>
          <cell r="B1646" t="str">
            <v>13 589,40</v>
          </cell>
        </row>
        <row r="1647">
          <cell r="A1647" t="str">
            <v>PS-21-21-2-T82</v>
          </cell>
          <cell r="B1647" t="str">
            <v>13 692,26</v>
          </cell>
        </row>
        <row r="1648">
          <cell r="A1648" t="str">
            <v>PS-21-21-2-T83</v>
          </cell>
          <cell r="B1648" t="str">
            <v>13 795,12</v>
          </cell>
        </row>
        <row r="1649">
          <cell r="A1649" t="str">
            <v>PS-21-21-2-T84</v>
          </cell>
          <cell r="B1649" t="str">
            <v>13 897,97</v>
          </cell>
        </row>
        <row r="1650">
          <cell r="A1650" t="str">
            <v>PS-21-21-2-T85</v>
          </cell>
          <cell r="B1650" t="str">
            <v>14 000,83</v>
          </cell>
        </row>
        <row r="1651">
          <cell r="A1651" t="str">
            <v>PS-21-21-2-T86</v>
          </cell>
          <cell r="B1651" t="str">
            <v>14 103,69</v>
          </cell>
        </row>
        <row r="1652">
          <cell r="A1652" t="str">
            <v>PS-21-21-2-T87</v>
          </cell>
          <cell r="B1652" t="str">
            <v>14 206,55</v>
          </cell>
        </row>
        <row r="1653">
          <cell r="A1653" t="str">
            <v>PS-21-21-2-T88</v>
          </cell>
          <cell r="B1653" t="str">
            <v>14 309,40</v>
          </cell>
        </row>
        <row r="1654">
          <cell r="A1654" t="str">
            <v>PS-21-21-2-T89</v>
          </cell>
          <cell r="B1654" t="str">
            <v>14 412,26</v>
          </cell>
        </row>
        <row r="1655">
          <cell r="A1655" t="str">
            <v>PS-21-21-2-T90</v>
          </cell>
          <cell r="B1655" t="str">
            <v>14 515,12</v>
          </cell>
        </row>
        <row r="1656">
          <cell r="A1656" t="str">
            <v>PS-21-21-2-T91</v>
          </cell>
          <cell r="B1656" t="str">
            <v>14 617,97</v>
          </cell>
        </row>
        <row r="1657">
          <cell r="A1657" t="str">
            <v>PS-21-21-2-T92</v>
          </cell>
          <cell r="B1657" t="str">
            <v>14 720,83</v>
          </cell>
        </row>
        <row r="1658">
          <cell r="A1658" t="str">
            <v>PS-21-21-2-T93</v>
          </cell>
          <cell r="B1658" t="str">
            <v>14 823,69</v>
          </cell>
        </row>
        <row r="1659">
          <cell r="A1659" t="str">
            <v>PS-21-21-2-T94</v>
          </cell>
          <cell r="B1659" t="str">
            <v>14 926,55</v>
          </cell>
        </row>
        <row r="1660">
          <cell r="A1660" t="str">
            <v>PS-21-21-2-T95</v>
          </cell>
          <cell r="B1660" t="str">
            <v>15 029,40</v>
          </cell>
        </row>
        <row r="1661">
          <cell r="A1661" t="str">
            <v>PS-21-21-2-T96</v>
          </cell>
          <cell r="B1661" t="str">
            <v>15 132,26</v>
          </cell>
        </row>
        <row r="1662">
          <cell r="A1662" t="str">
            <v>PS-21-21-2-T97</v>
          </cell>
          <cell r="B1662" t="str">
            <v>15 235,12</v>
          </cell>
        </row>
        <row r="1663">
          <cell r="A1663" t="str">
            <v>PS-21-21-2-T98</v>
          </cell>
          <cell r="B1663" t="str">
            <v>15 337,97</v>
          </cell>
        </row>
        <row r="1664">
          <cell r="A1664" t="str">
            <v>PS-21-21-2-T99</v>
          </cell>
          <cell r="B1664" t="str">
            <v>15 440,83</v>
          </cell>
        </row>
        <row r="1665">
          <cell r="A1665" t="str">
            <v>PS-21-21-2-T100</v>
          </cell>
          <cell r="B1665" t="str">
            <v>15 543,69</v>
          </cell>
        </row>
        <row r="1666">
          <cell r="A1666" t="str">
            <v>PS-21-21-2A</v>
          </cell>
          <cell r="B1666" t="str">
            <v>5 929,97</v>
          </cell>
        </row>
        <row r="1667">
          <cell r="A1667" t="str">
            <v>PS-21-21-2A-T1</v>
          </cell>
          <cell r="B1667" t="str">
            <v>6 049,97</v>
          </cell>
        </row>
        <row r="1668">
          <cell r="A1668" t="str">
            <v>PS-21-21-2A-T2</v>
          </cell>
          <cell r="B1668" t="str">
            <v>6 169,97</v>
          </cell>
        </row>
        <row r="1669">
          <cell r="A1669" t="str">
            <v>PS-21-21-2A-T3</v>
          </cell>
          <cell r="B1669" t="str">
            <v>6 289,97</v>
          </cell>
        </row>
        <row r="1670">
          <cell r="A1670" t="str">
            <v>PS-21-21-2A-T4</v>
          </cell>
          <cell r="B1670" t="str">
            <v>6 409,97</v>
          </cell>
        </row>
        <row r="1671">
          <cell r="A1671" t="str">
            <v>PS-21-21-2A-T5</v>
          </cell>
          <cell r="B1671" t="str">
            <v>6 529,97</v>
          </cell>
        </row>
        <row r="1672">
          <cell r="A1672" t="str">
            <v>PS-21-21-2A-T6</v>
          </cell>
          <cell r="B1672" t="str">
            <v>6 649,97</v>
          </cell>
        </row>
        <row r="1673">
          <cell r="A1673" t="str">
            <v>PS-21-21-2A-T7</v>
          </cell>
          <cell r="B1673" t="str">
            <v>6 769,97</v>
          </cell>
        </row>
        <row r="1674">
          <cell r="A1674" t="str">
            <v>PS-21-21-2A-T8</v>
          </cell>
          <cell r="B1674" t="str">
            <v>6 889,97</v>
          </cell>
        </row>
        <row r="1675">
          <cell r="A1675" t="str">
            <v>PS-21-21-2A-T9</v>
          </cell>
          <cell r="B1675" t="str">
            <v>7 009,97</v>
          </cell>
        </row>
        <row r="1676">
          <cell r="A1676" t="str">
            <v>PS-21-21-2A-T10</v>
          </cell>
          <cell r="B1676" t="str">
            <v>7 129,97</v>
          </cell>
        </row>
        <row r="1677">
          <cell r="A1677" t="str">
            <v>PS-21-21-2A-T11</v>
          </cell>
          <cell r="B1677" t="str">
            <v>7 249,97</v>
          </cell>
        </row>
        <row r="1678">
          <cell r="A1678" t="str">
            <v>PS-21-21-2A-T12</v>
          </cell>
          <cell r="B1678" t="str">
            <v>7 369,97</v>
          </cell>
        </row>
        <row r="1679">
          <cell r="A1679" t="str">
            <v>PS-21-21-2A-T13</v>
          </cell>
          <cell r="B1679" t="str">
            <v>7 489,97</v>
          </cell>
        </row>
        <row r="1680">
          <cell r="A1680" t="str">
            <v>PS-21-21-2A-T14</v>
          </cell>
          <cell r="B1680" t="str">
            <v>7 609,97</v>
          </cell>
        </row>
        <row r="1681">
          <cell r="A1681" t="str">
            <v>PS-21-21-2A-T15</v>
          </cell>
          <cell r="B1681" t="str">
            <v>7 729,97</v>
          </cell>
        </row>
        <row r="1682">
          <cell r="A1682" t="str">
            <v>PS-21-21-2A-T16</v>
          </cell>
          <cell r="B1682" t="str">
            <v>7 849,97</v>
          </cell>
        </row>
        <row r="1683">
          <cell r="A1683" t="str">
            <v>PS-21-21-2A-T17</v>
          </cell>
          <cell r="B1683" t="str">
            <v>7 969,97</v>
          </cell>
        </row>
        <row r="1684">
          <cell r="A1684" t="str">
            <v>PS-21-21-2A-T18</v>
          </cell>
          <cell r="B1684" t="str">
            <v>8 089,97</v>
          </cell>
        </row>
        <row r="1685">
          <cell r="A1685" t="str">
            <v>PS-21-21-2A-T19</v>
          </cell>
          <cell r="B1685" t="str">
            <v>8 209,97</v>
          </cell>
        </row>
        <row r="1686">
          <cell r="A1686" t="str">
            <v>PS-21-21-2A-T20</v>
          </cell>
          <cell r="B1686" t="str">
            <v>8 329,97</v>
          </cell>
        </row>
        <row r="1687">
          <cell r="A1687" t="str">
            <v>PS-21-21-2A-T21</v>
          </cell>
          <cell r="B1687" t="str">
            <v>8 449,97</v>
          </cell>
        </row>
        <row r="1688">
          <cell r="A1688" t="str">
            <v>PS-21-21-2A-T22</v>
          </cell>
          <cell r="B1688" t="str">
            <v>8 569,97</v>
          </cell>
        </row>
        <row r="1689">
          <cell r="A1689" t="str">
            <v>PS-21-21-2A-T23</v>
          </cell>
          <cell r="B1689" t="str">
            <v>8 689,97</v>
          </cell>
        </row>
        <row r="1690">
          <cell r="A1690" t="str">
            <v>PS-21-21-2A-T24</v>
          </cell>
          <cell r="B1690" t="str">
            <v>8 809,97</v>
          </cell>
        </row>
        <row r="1691">
          <cell r="A1691" t="str">
            <v>PS-21-21-2A-T25</v>
          </cell>
          <cell r="B1691" t="str">
            <v>8 929,97</v>
          </cell>
        </row>
        <row r="1692">
          <cell r="A1692" t="str">
            <v>PS-21-21-2A-T26</v>
          </cell>
          <cell r="B1692" t="str">
            <v>9 049,97</v>
          </cell>
        </row>
        <row r="1693">
          <cell r="A1693" t="str">
            <v>PS-21-21-2A-T27</v>
          </cell>
          <cell r="B1693" t="str">
            <v>9 169,97</v>
          </cell>
        </row>
        <row r="1694">
          <cell r="A1694" t="str">
            <v>PS-21-21-2A-T28</v>
          </cell>
          <cell r="B1694" t="str">
            <v>9 289,97</v>
          </cell>
        </row>
        <row r="1695">
          <cell r="A1695" t="str">
            <v>PS-21-21-2A-T29</v>
          </cell>
          <cell r="B1695" t="str">
            <v>9 409,97</v>
          </cell>
        </row>
        <row r="1696">
          <cell r="A1696" t="str">
            <v>PS-21-21-2A-T30</v>
          </cell>
          <cell r="B1696" t="str">
            <v>9 529,97</v>
          </cell>
        </row>
        <row r="1697">
          <cell r="A1697" t="str">
            <v>PS-21-21-2A-T31</v>
          </cell>
          <cell r="B1697" t="str">
            <v>9 649,97</v>
          </cell>
        </row>
        <row r="1698">
          <cell r="A1698" t="str">
            <v>PS-21-21-2A-T32</v>
          </cell>
          <cell r="B1698" t="str">
            <v>9 769,97</v>
          </cell>
        </row>
        <row r="1699">
          <cell r="A1699" t="str">
            <v>PS-21-21-2A-T33</v>
          </cell>
          <cell r="B1699" t="str">
            <v>9 889,97</v>
          </cell>
        </row>
        <row r="1700">
          <cell r="A1700" t="str">
            <v>PS-21-21-2A-T34</v>
          </cell>
          <cell r="B1700" t="str">
            <v>10 009,97</v>
          </cell>
        </row>
        <row r="1701">
          <cell r="A1701" t="str">
            <v>PS-21-21-2A-T35</v>
          </cell>
          <cell r="B1701" t="str">
            <v>10 129,97</v>
          </cell>
        </row>
        <row r="1702">
          <cell r="A1702" t="str">
            <v>PS-21-21-2A-T36</v>
          </cell>
          <cell r="B1702" t="str">
            <v>10 249,97</v>
          </cell>
        </row>
        <row r="1703">
          <cell r="A1703" t="str">
            <v>PS-21-21-2A-T37</v>
          </cell>
          <cell r="B1703" t="str">
            <v>10 369,97</v>
          </cell>
        </row>
        <row r="1704">
          <cell r="A1704" t="str">
            <v>PS-21-21-2A-T38</v>
          </cell>
          <cell r="B1704" t="str">
            <v>10 489,97</v>
          </cell>
        </row>
        <row r="1705">
          <cell r="A1705" t="str">
            <v>PS-21-21-2A-T39</v>
          </cell>
          <cell r="B1705" t="str">
            <v>10 609,97</v>
          </cell>
        </row>
        <row r="1706">
          <cell r="A1706" t="str">
            <v>PS-21-21-2A-T40</v>
          </cell>
          <cell r="B1706" t="str">
            <v>10 729,97</v>
          </cell>
        </row>
        <row r="1707">
          <cell r="A1707" t="str">
            <v>PS-21-21-2A-T41</v>
          </cell>
          <cell r="B1707" t="str">
            <v>10 849,97</v>
          </cell>
        </row>
        <row r="1708">
          <cell r="A1708" t="str">
            <v>PS-21-21-2A-T42</v>
          </cell>
          <cell r="B1708" t="str">
            <v>10 969,97</v>
          </cell>
        </row>
        <row r="1709">
          <cell r="A1709" t="str">
            <v>PS-21-21-2A-T43</v>
          </cell>
          <cell r="B1709" t="str">
            <v>11 089,97</v>
          </cell>
        </row>
        <row r="1710">
          <cell r="A1710" t="str">
            <v>PS-21-21-2A-T44</v>
          </cell>
          <cell r="B1710" t="str">
            <v>11 209,97</v>
          </cell>
        </row>
        <row r="1711">
          <cell r="A1711" t="str">
            <v>PS-21-21-2A-T45</v>
          </cell>
          <cell r="B1711" t="str">
            <v>11 329,97</v>
          </cell>
        </row>
        <row r="1712">
          <cell r="A1712" t="str">
            <v>PS-21-21-2A-T46</v>
          </cell>
          <cell r="B1712" t="str">
            <v>11 449,97</v>
          </cell>
        </row>
        <row r="1713">
          <cell r="A1713" t="str">
            <v>PS-21-21-2A-T47</v>
          </cell>
          <cell r="B1713" t="str">
            <v>11 569,97</v>
          </cell>
        </row>
        <row r="1714">
          <cell r="A1714" t="str">
            <v>PS-21-21-2A-T48</v>
          </cell>
          <cell r="B1714" t="str">
            <v>11 689,97</v>
          </cell>
        </row>
        <row r="1715">
          <cell r="A1715" t="str">
            <v>PS-21-21-2A-T49</v>
          </cell>
          <cell r="B1715" t="str">
            <v>11 809,97</v>
          </cell>
        </row>
        <row r="1716">
          <cell r="A1716" t="str">
            <v>PS-21-21-2A-T50</v>
          </cell>
          <cell r="B1716" t="str">
            <v>11 929,97</v>
          </cell>
        </row>
        <row r="1717">
          <cell r="A1717" t="str">
            <v>PS-21-21-2A-T51</v>
          </cell>
          <cell r="B1717" t="str">
            <v>12 049,97</v>
          </cell>
        </row>
        <row r="1718">
          <cell r="A1718" t="str">
            <v>PS-21-21-2A-T52</v>
          </cell>
          <cell r="B1718" t="str">
            <v>12 169,97</v>
          </cell>
        </row>
        <row r="1719">
          <cell r="A1719" t="str">
            <v>PS-21-21-2A-T53</v>
          </cell>
          <cell r="B1719" t="str">
            <v>12 289,97</v>
          </cell>
        </row>
        <row r="1720">
          <cell r="A1720" t="str">
            <v>PS-21-21-2A-T54</v>
          </cell>
          <cell r="B1720" t="str">
            <v>12 409,97</v>
          </cell>
        </row>
        <row r="1721">
          <cell r="A1721" t="str">
            <v>PS-21-21-2A-T55</v>
          </cell>
          <cell r="B1721" t="str">
            <v>12 529,97</v>
          </cell>
        </row>
        <row r="1722">
          <cell r="A1722" t="str">
            <v>PS-21-21-2A-T56</v>
          </cell>
          <cell r="B1722" t="str">
            <v>12 649,97</v>
          </cell>
        </row>
        <row r="1723">
          <cell r="A1723" t="str">
            <v>PS-21-21-2A-T57</v>
          </cell>
          <cell r="B1723" t="str">
            <v>12 769,97</v>
          </cell>
        </row>
        <row r="1724">
          <cell r="A1724" t="str">
            <v>PS-21-21-2A-T58</v>
          </cell>
          <cell r="B1724" t="str">
            <v>12 889,97</v>
          </cell>
        </row>
        <row r="1725">
          <cell r="A1725" t="str">
            <v>PS-21-21-2A-T59</v>
          </cell>
          <cell r="B1725" t="str">
            <v>13 009,97</v>
          </cell>
        </row>
        <row r="1726">
          <cell r="A1726" t="str">
            <v>PS-21-21-2A-T60</v>
          </cell>
          <cell r="B1726" t="str">
            <v>13 129,97</v>
          </cell>
        </row>
        <row r="1727">
          <cell r="A1727" t="str">
            <v>PS-21-21-2A-T61</v>
          </cell>
          <cell r="B1727" t="str">
            <v>13 249,97</v>
          </cell>
        </row>
        <row r="1728">
          <cell r="A1728" t="str">
            <v>PS-21-21-2A-T62</v>
          </cell>
          <cell r="B1728" t="str">
            <v>13 369,97</v>
          </cell>
        </row>
        <row r="1729">
          <cell r="A1729" t="str">
            <v>PS-21-21-2A-T63</v>
          </cell>
          <cell r="B1729" t="str">
            <v>13 489,97</v>
          </cell>
        </row>
        <row r="1730">
          <cell r="A1730" t="str">
            <v>PS-21-21-2A-T64</v>
          </cell>
          <cell r="B1730" t="str">
            <v>13 609,97</v>
          </cell>
        </row>
        <row r="1731">
          <cell r="A1731" t="str">
            <v>PS-21-21-2A-T65</v>
          </cell>
          <cell r="B1731" t="str">
            <v>13 729,97</v>
          </cell>
        </row>
        <row r="1732">
          <cell r="A1732" t="str">
            <v>PS-21-21-2A-T66</v>
          </cell>
          <cell r="B1732" t="str">
            <v>13 849,97</v>
          </cell>
        </row>
        <row r="1733">
          <cell r="A1733" t="str">
            <v>PS-21-21-2A-T67</v>
          </cell>
          <cell r="B1733" t="str">
            <v>13 969,97</v>
          </cell>
        </row>
        <row r="1734">
          <cell r="A1734" t="str">
            <v>PS-21-21-2A-T68</v>
          </cell>
          <cell r="B1734" t="str">
            <v>14 089,97</v>
          </cell>
        </row>
        <row r="1735">
          <cell r="A1735" t="str">
            <v>PS-21-21-2A-T69</v>
          </cell>
          <cell r="B1735" t="str">
            <v>14 209,97</v>
          </cell>
        </row>
        <row r="1736">
          <cell r="A1736" t="str">
            <v>PS-21-21-2A-T70</v>
          </cell>
          <cell r="B1736" t="str">
            <v>14 329,97</v>
          </cell>
        </row>
        <row r="1737">
          <cell r="A1737" t="str">
            <v>PS-21-21-2A-T71</v>
          </cell>
          <cell r="B1737" t="str">
            <v>14 449,97</v>
          </cell>
        </row>
        <row r="1738">
          <cell r="A1738" t="str">
            <v>PS-21-21-2A-T72</v>
          </cell>
          <cell r="B1738" t="str">
            <v>14 569,97</v>
          </cell>
        </row>
        <row r="1739">
          <cell r="A1739" t="str">
            <v>PS-21-21-2A-T73</v>
          </cell>
          <cell r="B1739" t="str">
            <v>14 689,97</v>
          </cell>
        </row>
        <row r="1740">
          <cell r="A1740" t="str">
            <v>PS-21-21-2A-T74</v>
          </cell>
          <cell r="B1740" t="str">
            <v>14 809,97</v>
          </cell>
        </row>
        <row r="1741">
          <cell r="A1741" t="str">
            <v>PS-21-21-2A-T75</v>
          </cell>
          <cell r="B1741" t="str">
            <v>14 929,97</v>
          </cell>
        </row>
        <row r="1742">
          <cell r="A1742" t="str">
            <v>PS-21-21-2A-T76</v>
          </cell>
          <cell r="B1742" t="str">
            <v>15 049,97</v>
          </cell>
        </row>
        <row r="1743">
          <cell r="A1743" t="str">
            <v>PS-21-21-2A-T77</v>
          </cell>
          <cell r="B1743" t="str">
            <v>15 169,97</v>
          </cell>
        </row>
        <row r="1744">
          <cell r="A1744" t="str">
            <v>PS-21-21-2A-T78</v>
          </cell>
          <cell r="B1744" t="str">
            <v>15 289,97</v>
          </cell>
        </row>
        <row r="1745">
          <cell r="A1745" t="str">
            <v>PS-21-21-2A-T79</v>
          </cell>
          <cell r="B1745" t="str">
            <v>15 409,97</v>
          </cell>
        </row>
        <row r="1746">
          <cell r="A1746" t="str">
            <v>PS-21-21-2A-T80</v>
          </cell>
          <cell r="B1746" t="str">
            <v>15 529,97</v>
          </cell>
        </row>
        <row r="1747">
          <cell r="A1747" t="str">
            <v>PS-21-21-2A-T81</v>
          </cell>
          <cell r="B1747" t="str">
            <v>15 649,97</v>
          </cell>
        </row>
        <row r="1748">
          <cell r="A1748" t="str">
            <v>PS-21-21-2A-T82</v>
          </cell>
          <cell r="B1748" t="str">
            <v>15 769,97</v>
          </cell>
        </row>
        <row r="1749">
          <cell r="A1749" t="str">
            <v>PS-21-21-2A-T83</v>
          </cell>
          <cell r="B1749" t="str">
            <v>15 889,97</v>
          </cell>
        </row>
        <row r="1750">
          <cell r="A1750" t="str">
            <v>PS-21-21-2A-T84</v>
          </cell>
          <cell r="B1750" t="str">
            <v>16 009,97</v>
          </cell>
        </row>
        <row r="1751">
          <cell r="A1751" t="str">
            <v>PS-21-21-2A-T85</v>
          </cell>
          <cell r="B1751" t="str">
            <v>16 129,97</v>
          </cell>
        </row>
        <row r="1752">
          <cell r="A1752" t="str">
            <v>PS-21-21-2A-T86</v>
          </cell>
          <cell r="B1752" t="str">
            <v>16 249,97</v>
          </cell>
        </row>
        <row r="1753">
          <cell r="A1753" t="str">
            <v>PS-21-21-2A-T87</v>
          </cell>
          <cell r="B1753" t="str">
            <v>16 369,97</v>
          </cell>
        </row>
        <row r="1754">
          <cell r="A1754" t="str">
            <v>PS-21-21-2A-T88</v>
          </cell>
          <cell r="B1754" t="str">
            <v>16 489,97</v>
          </cell>
        </row>
        <row r="1755">
          <cell r="A1755" t="str">
            <v>PS-21-21-2A-T89</v>
          </cell>
          <cell r="B1755" t="str">
            <v>16 609,97</v>
          </cell>
        </row>
        <row r="1756">
          <cell r="A1756" t="str">
            <v>PS-21-21-2A-T90</v>
          </cell>
          <cell r="B1756" t="str">
            <v>16 729,97</v>
          </cell>
        </row>
        <row r="1757">
          <cell r="A1757" t="str">
            <v>PS-21-21-2A-T91</v>
          </cell>
          <cell r="B1757" t="str">
            <v>16 849,97</v>
          </cell>
        </row>
        <row r="1758">
          <cell r="A1758" t="str">
            <v>PS-21-21-2A-T92</v>
          </cell>
          <cell r="B1758" t="str">
            <v>16 969,97</v>
          </cell>
        </row>
        <row r="1759">
          <cell r="A1759" t="str">
            <v>PS-21-21-2A-T93</v>
          </cell>
          <cell r="B1759" t="str">
            <v>17 089,97</v>
          </cell>
        </row>
        <row r="1760">
          <cell r="A1760" t="str">
            <v>PS-21-21-2A-T94</v>
          </cell>
          <cell r="B1760" t="str">
            <v>17 209,97</v>
          </cell>
        </row>
        <row r="1761">
          <cell r="A1761" t="str">
            <v>PS-21-21-2A-T95</v>
          </cell>
          <cell r="B1761" t="str">
            <v>17 329,97</v>
          </cell>
        </row>
        <row r="1762">
          <cell r="A1762" t="str">
            <v>PS-21-21-2A-T96</v>
          </cell>
          <cell r="B1762" t="str">
            <v>17 449,97</v>
          </cell>
        </row>
        <row r="1763">
          <cell r="A1763" t="str">
            <v>PS-21-21-2A-T97</v>
          </cell>
          <cell r="B1763" t="str">
            <v>17 569,97</v>
          </cell>
        </row>
        <row r="1764">
          <cell r="A1764" t="str">
            <v>PS-21-21-2A-T98</v>
          </cell>
          <cell r="B1764" t="str">
            <v>17 689,97</v>
          </cell>
        </row>
        <row r="1765">
          <cell r="A1765" t="str">
            <v>PS-21-21-2A-T99</v>
          </cell>
          <cell r="B1765" t="str">
            <v>17 809,97</v>
          </cell>
        </row>
        <row r="1766">
          <cell r="A1766" t="str">
            <v>PS-21-21-2A-T100</v>
          </cell>
          <cell r="B1766" t="str">
            <v>17 929,97</v>
          </cell>
        </row>
        <row r="1767">
          <cell r="A1767" t="str">
            <v>PS-27-21-2</v>
          </cell>
          <cell r="B1767" t="str">
            <v>6 594,71</v>
          </cell>
        </row>
        <row r="1768">
          <cell r="A1768" t="str">
            <v>PS-27-21-2-IND</v>
          </cell>
          <cell r="B1768" t="str">
            <v>7 254,19</v>
          </cell>
        </row>
        <row r="1769">
          <cell r="A1769" t="str">
            <v>PS-27-21-2-T1</v>
          </cell>
          <cell r="B1769" t="str">
            <v>6 727,57</v>
          </cell>
        </row>
        <row r="1770">
          <cell r="A1770" t="str">
            <v>PS-27-21-2-T2</v>
          </cell>
          <cell r="B1770" t="str">
            <v>6 860,43</v>
          </cell>
        </row>
        <row r="1771">
          <cell r="A1771" t="str">
            <v>PS-27-21-2-T3</v>
          </cell>
          <cell r="B1771" t="str">
            <v>6 993,29</v>
          </cell>
        </row>
        <row r="1772">
          <cell r="A1772" t="str">
            <v>PS-27-21-2-T4</v>
          </cell>
          <cell r="B1772" t="str">
            <v>7 126,14</v>
          </cell>
        </row>
        <row r="1773">
          <cell r="A1773" t="str">
            <v>PS-27-21-2-T5</v>
          </cell>
          <cell r="B1773" t="str">
            <v>7 259,00</v>
          </cell>
        </row>
        <row r="1774">
          <cell r="A1774" t="str">
            <v>PS-27-21-2-T6</v>
          </cell>
          <cell r="B1774" t="str">
            <v>7 391,86</v>
          </cell>
        </row>
        <row r="1775">
          <cell r="A1775" t="str">
            <v>PS-27-21-2-T7</v>
          </cell>
          <cell r="B1775" t="str">
            <v>7 524,71</v>
          </cell>
        </row>
        <row r="1776">
          <cell r="A1776" t="str">
            <v>PS-27-21-2-T8</v>
          </cell>
          <cell r="B1776" t="str">
            <v>7 657,57</v>
          </cell>
        </row>
        <row r="1777">
          <cell r="A1777" t="str">
            <v>PS-27-21-2-T9</v>
          </cell>
          <cell r="B1777" t="str">
            <v>7 790,43</v>
          </cell>
        </row>
        <row r="1778">
          <cell r="A1778" t="str">
            <v>PS-27-21-2-T10</v>
          </cell>
          <cell r="B1778" t="str">
            <v>7 923,29</v>
          </cell>
        </row>
        <row r="1779">
          <cell r="A1779" t="str">
            <v>PS-27-21-2-T11</v>
          </cell>
          <cell r="B1779" t="str">
            <v>8 056,14</v>
          </cell>
        </row>
        <row r="1780">
          <cell r="A1780" t="str">
            <v>PS-27-21-2-T12</v>
          </cell>
          <cell r="B1780" t="str">
            <v>8 189,00</v>
          </cell>
        </row>
        <row r="1781">
          <cell r="A1781" t="str">
            <v>PS-27-21-2-T13</v>
          </cell>
          <cell r="B1781" t="str">
            <v>8 321,86</v>
          </cell>
        </row>
        <row r="1782">
          <cell r="A1782" t="str">
            <v>PS-27-21-2-T14</v>
          </cell>
          <cell r="B1782" t="str">
            <v>8 454,71</v>
          </cell>
        </row>
        <row r="1783">
          <cell r="A1783" t="str">
            <v>PS-27-21-2-T15</v>
          </cell>
          <cell r="B1783" t="str">
            <v>8 587,57</v>
          </cell>
        </row>
        <row r="1784">
          <cell r="A1784" t="str">
            <v>PS-27-21-2-T16</v>
          </cell>
          <cell r="B1784" t="str">
            <v>8 720,43</v>
          </cell>
        </row>
        <row r="1785">
          <cell r="A1785" t="str">
            <v>PS-27-21-2-T17</v>
          </cell>
          <cell r="B1785" t="str">
            <v>8 853,29</v>
          </cell>
        </row>
        <row r="1786">
          <cell r="A1786" t="str">
            <v>PS-27-21-2-T18</v>
          </cell>
          <cell r="B1786" t="str">
            <v>8 986,14</v>
          </cell>
        </row>
        <row r="1787">
          <cell r="A1787" t="str">
            <v>PS-27-21-2-T19</v>
          </cell>
          <cell r="B1787" t="str">
            <v>9 119,00</v>
          </cell>
        </row>
        <row r="1788">
          <cell r="A1788" t="str">
            <v>PS-27-21-2-T20</v>
          </cell>
          <cell r="B1788" t="str">
            <v>9 251,86</v>
          </cell>
        </row>
        <row r="1789">
          <cell r="A1789" t="str">
            <v>PS-27-21-2-T21</v>
          </cell>
          <cell r="B1789" t="str">
            <v>9 384,71</v>
          </cell>
        </row>
        <row r="1790">
          <cell r="A1790" t="str">
            <v>PS-27-21-2-T22</v>
          </cell>
          <cell r="B1790" t="str">
            <v>9 517,57</v>
          </cell>
        </row>
        <row r="1791">
          <cell r="A1791" t="str">
            <v>PS-27-21-2-T23</v>
          </cell>
          <cell r="B1791" t="str">
            <v>9 650,43</v>
          </cell>
        </row>
        <row r="1792">
          <cell r="A1792" t="str">
            <v>PS-27-21-2-T24</v>
          </cell>
          <cell r="B1792" t="str">
            <v>9 783,29</v>
          </cell>
        </row>
        <row r="1793">
          <cell r="A1793" t="str">
            <v>PS-27-21-2-T25</v>
          </cell>
          <cell r="B1793" t="str">
            <v>9 916,14</v>
          </cell>
        </row>
        <row r="1794">
          <cell r="A1794" t="str">
            <v>PS-27-21-2-T26</v>
          </cell>
          <cell r="B1794" t="str">
            <v>10 049,00</v>
          </cell>
        </row>
        <row r="1795">
          <cell r="A1795" t="str">
            <v>PS-27-21-2-T27</v>
          </cell>
          <cell r="B1795" t="str">
            <v>10 181,86</v>
          </cell>
        </row>
        <row r="1796">
          <cell r="A1796" t="str">
            <v>PS-27-21-2-T28</v>
          </cell>
          <cell r="B1796" t="str">
            <v>10 314,71</v>
          </cell>
        </row>
        <row r="1797">
          <cell r="A1797" t="str">
            <v>PS-27-21-2-T29</v>
          </cell>
          <cell r="B1797" t="str">
            <v>10 447,57</v>
          </cell>
        </row>
        <row r="1798">
          <cell r="A1798" t="str">
            <v>PS-27-21-2-T30</v>
          </cell>
          <cell r="B1798" t="str">
            <v>10 580,43</v>
          </cell>
        </row>
        <row r="1799">
          <cell r="A1799" t="str">
            <v>PS-27-21-2-T31</v>
          </cell>
          <cell r="B1799" t="str">
            <v>10 713,29</v>
          </cell>
        </row>
        <row r="1800">
          <cell r="A1800" t="str">
            <v>PS-27-21-2-T32</v>
          </cell>
          <cell r="B1800" t="str">
            <v>10 846,14</v>
          </cell>
        </row>
        <row r="1801">
          <cell r="A1801" t="str">
            <v>PS-27-21-2-T33</v>
          </cell>
          <cell r="B1801" t="str">
            <v>10 979,00</v>
          </cell>
        </row>
        <row r="1802">
          <cell r="A1802" t="str">
            <v>PS-27-21-2-T34</v>
          </cell>
          <cell r="B1802" t="str">
            <v>11 111,86</v>
          </cell>
        </row>
        <row r="1803">
          <cell r="A1803" t="str">
            <v>PS-27-21-2-T35</v>
          </cell>
          <cell r="B1803" t="str">
            <v>11 244,71</v>
          </cell>
        </row>
        <row r="1804">
          <cell r="A1804" t="str">
            <v>PS-27-21-2-T36</v>
          </cell>
          <cell r="B1804" t="str">
            <v>11 377,57</v>
          </cell>
        </row>
        <row r="1805">
          <cell r="A1805" t="str">
            <v>PS-27-21-2-T37</v>
          </cell>
          <cell r="B1805" t="str">
            <v>11 510,43</v>
          </cell>
        </row>
        <row r="1806">
          <cell r="A1806" t="str">
            <v>PS-27-21-2-T38</v>
          </cell>
          <cell r="B1806" t="str">
            <v>11 643,29</v>
          </cell>
        </row>
        <row r="1807">
          <cell r="A1807" t="str">
            <v>PS-27-21-2-T39</v>
          </cell>
          <cell r="B1807" t="str">
            <v>11 776,14</v>
          </cell>
        </row>
        <row r="1808">
          <cell r="A1808" t="str">
            <v>PS-27-21-2-T40</v>
          </cell>
          <cell r="B1808" t="str">
            <v>11 909,00</v>
          </cell>
        </row>
        <row r="1809">
          <cell r="A1809" t="str">
            <v>PS-27-21-2-T41</v>
          </cell>
          <cell r="B1809" t="str">
            <v>12 041,86</v>
          </cell>
        </row>
        <row r="1810">
          <cell r="A1810" t="str">
            <v>PS-27-21-2-T42</v>
          </cell>
          <cell r="B1810" t="str">
            <v>12 174,71</v>
          </cell>
        </row>
        <row r="1811">
          <cell r="A1811" t="str">
            <v>PS-27-21-2-T43</v>
          </cell>
          <cell r="B1811" t="str">
            <v>12 307,57</v>
          </cell>
        </row>
        <row r="1812">
          <cell r="A1812" t="str">
            <v>PS-27-21-2-T44</v>
          </cell>
          <cell r="B1812" t="str">
            <v>12 440,43</v>
          </cell>
        </row>
        <row r="1813">
          <cell r="A1813" t="str">
            <v>PS-27-21-2-T45</v>
          </cell>
          <cell r="B1813" t="str">
            <v>12 573,29</v>
          </cell>
        </row>
        <row r="1814">
          <cell r="A1814" t="str">
            <v>PS-27-21-2-T46</v>
          </cell>
          <cell r="B1814" t="str">
            <v>12 706,14</v>
          </cell>
        </row>
        <row r="1815">
          <cell r="A1815" t="str">
            <v>PS-27-21-2-T47</v>
          </cell>
          <cell r="B1815" t="str">
            <v>12 839,00</v>
          </cell>
        </row>
        <row r="1816">
          <cell r="A1816" t="str">
            <v>PS-27-21-2-T48</v>
          </cell>
          <cell r="B1816" t="str">
            <v>12 971,86</v>
          </cell>
        </row>
        <row r="1817">
          <cell r="A1817" t="str">
            <v>PS-27-21-2-T49</v>
          </cell>
          <cell r="B1817" t="str">
            <v>13 104,71</v>
          </cell>
        </row>
        <row r="1818">
          <cell r="A1818" t="str">
            <v>PS-27-21-2-T50</v>
          </cell>
          <cell r="B1818" t="str">
            <v>13 237,57</v>
          </cell>
        </row>
        <row r="1819">
          <cell r="A1819" t="str">
            <v>PS-27-21-2-T51</v>
          </cell>
          <cell r="B1819" t="str">
            <v>13 370,43</v>
          </cell>
        </row>
        <row r="1820">
          <cell r="A1820" t="str">
            <v>PS-27-21-2-T52</v>
          </cell>
          <cell r="B1820" t="str">
            <v>13 503,29</v>
          </cell>
        </row>
        <row r="1821">
          <cell r="A1821" t="str">
            <v>PS-27-21-2-T53</v>
          </cell>
          <cell r="B1821" t="str">
            <v>13 636,14</v>
          </cell>
        </row>
        <row r="1822">
          <cell r="A1822" t="str">
            <v>PS-27-21-2-T54</v>
          </cell>
          <cell r="B1822" t="str">
            <v>13 769,00</v>
          </cell>
        </row>
        <row r="1823">
          <cell r="A1823" t="str">
            <v>PS-27-21-2-T55</v>
          </cell>
          <cell r="B1823" t="str">
            <v>13 901,86</v>
          </cell>
        </row>
        <row r="1824">
          <cell r="A1824" t="str">
            <v>PS-27-21-2-T56</v>
          </cell>
          <cell r="B1824" t="str">
            <v>14 034,71</v>
          </cell>
        </row>
        <row r="1825">
          <cell r="A1825" t="str">
            <v>PS-27-21-2-T57</v>
          </cell>
          <cell r="B1825" t="str">
            <v>14 167,57</v>
          </cell>
        </row>
        <row r="1826">
          <cell r="A1826" t="str">
            <v>PS-27-21-2-T58</v>
          </cell>
          <cell r="B1826" t="str">
            <v>14 300,43</v>
          </cell>
        </row>
        <row r="1827">
          <cell r="A1827" t="str">
            <v>PS-27-21-2-T59</v>
          </cell>
          <cell r="B1827" t="str">
            <v>14 433,29</v>
          </cell>
        </row>
        <row r="1828">
          <cell r="A1828" t="str">
            <v>PS-27-21-2-T60</v>
          </cell>
          <cell r="B1828" t="str">
            <v>14 566,14</v>
          </cell>
        </row>
        <row r="1829">
          <cell r="A1829" t="str">
            <v>PS-27-21-2-T61</v>
          </cell>
          <cell r="B1829" t="str">
            <v>14 699,00</v>
          </cell>
        </row>
        <row r="1830">
          <cell r="A1830" t="str">
            <v>PS-27-21-2-T62</v>
          </cell>
          <cell r="B1830" t="str">
            <v>14 831,86</v>
          </cell>
        </row>
        <row r="1831">
          <cell r="A1831" t="str">
            <v>PS-27-21-2-T63</v>
          </cell>
          <cell r="B1831" t="str">
            <v>14 964,71</v>
          </cell>
        </row>
        <row r="1832">
          <cell r="A1832" t="str">
            <v>PS-27-21-2-T64</v>
          </cell>
          <cell r="B1832" t="str">
            <v>15 097,57</v>
          </cell>
        </row>
        <row r="1833">
          <cell r="A1833" t="str">
            <v>PS-27-21-2-T65</v>
          </cell>
          <cell r="B1833" t="str">
            <v>15 230,43</v>
          </cell>
        </row>
        <row r="1834">
          <cell r="A1834" t="str">
            <v>PS-27-21-2-T66</v>
          </cell>
          <cell r="B1834" t="str">
            <v>15 363,29</v>
          </cell>
        </row>
        <row r="1835">
          <cell r="A1835" t="str">
            <v>PS-27-21-2-T67</v>
          </cell>
          <cell r="B1835" t="str">
            <v>15 496,14</v>
          </cell>
        </row>
        <row r="1836">
          <cell r="A1836" t="str">
            <v>PS-27-21-2-T68</v>
          </cell>
          <cell r="B1836" t="str">
            <v>15 629,00</v>
          </cell>
        </row>
        <row r="1837">
          <cell r="A1837" t="str">
            <v>PS-27-21-2-T69</v>
          </cell>
          <cell r="B1837" t="str">
            <v>15 761,86</v>
          </cell>
        </row>
        <row r="1838">
          <cell r="A1838" t="str">
            <v>PS-27-21-2-T70</v>
          </cell>
          <cell r="B1838" t="str">
            <v>15 894,71</v>
          </cell>
        </row>
        <row r="1839">
          <cell r="A1839" t="str">
            <v>PS-27-21-2-T71</v>
          </cell>
          <cell r="B1839" t="str">
            <v>16 027,57</v>
          </cell>
        </row>
        <row r="1840">
          <cell r="A1840" t="str">
            <v>PS-27-21-2-T72</v>
          </cell>
          <cell r="B1840" t="str">
            <v>16 160,43</v>
          </cell>
        </row>
        <row r="1841">
          <cell r="A1841" t="str">
            <v>PS-27-21-2-T73</v>
          </cell>
          <cell r="B1841" t="str">
            <v>16 293,29</v>
          </cell>
        </row>
        <row r="1842">
          <cell r="A1842" t="str">
            <v>PS-27-21-2-T74</v>
          </cell>
          <cell r="B1842" t="str">
            <v>16 426,14</v>
          </cell>
        </row>
        <row r="1843">
          <cell r="A1843" t="str">
            <v>PS-27-21-2-T75</v>
          </cell>
          <cell r="B1843" t="str">
            <v>16 559,00</v>
          </cell>
        </row>
        <row r="1844">
          <cell r="A1844" t="str">
            <v>PS-27-21-2-T76</v>
          </cell>
          <cell r="B1844" t="str">
            <v>16 691,86</v>
          </cell>
        </row>
        <row r="1845">
          <cell r="A1845" t="str">
            <v>PS-27-21-2-T77</v>
          </cell>
          <cell r="B1845" t="str">
            <v>16 824,71</v>
          </cell>
        </row>
        <row r="1846">
          <cell r="A1846" t="str">
            <v>PS-27-21-2-T78</v>
          </cell>
          <cell r="B1846" t="str">
            <v>16 957,57</v>
          </cell>
        </row>
        <row r="1847">
          <cell r="A1847" t="str">
            <v>PS-27-21-2-T79</v>
          </cell>
          <cell r="B1847" t="str">
            <v>17 090,43</v>
          </cell>
        </row>
        <row r="1848">
          <cell r="A1848" t="str">
            <v>PS-27-21-2-T80</v>
          </cell>
          <cell r="B1848" t="str">
            <v>17 223,29</v>
          </cell>
        </row>
        <row r="1849">
          <cell r="A1849" t="str">
            <v>PS-27-21-2-T81</v>
          </cell>
          <cell r="B1849" t="str">
            <v>17 356,14</v>
          </cell>
        </row>
        <row r="1850">
          <cell r="A1850" t="str">
            <v>PS-27-21-2-T82</v>
          </cell>
          <cell r="B1850" t="str">
            <v>17 489,00</v>
          </cell>
        </row>
        <row r="1851">
          <cell r="A1851" t="str">
            <v>PS-27-21-2-T83</v>
          </cell>
          <cell r="B1851" t="str">
            <v>17 621,86</v>
          </cell>
        </row>
        <row r="1852">
          <cell r="A1852" t="str">
            <v>PS-27-21-2-T84</v>
          </cell>
          <cell r="B1852" t="str">
            <v>17 754,71</v>
          </cell>
        </row>
        <row r="1853">
          <cell r="A1853" t="str">
            <v>PS-27-21-2-T85</v>
          </cell>
          <cell r="B1853" t="str">
            <v>17 887,57</v>
          </cell>
        </row>
        <row r="1854">
          <cell r="A1854" t="str">
            <v>PS-27-21-2-T86</v>
          </cell>
          <cell r="B1854" t="str">
            <v>18 020,43</v>
          </cell>
        </row>
        <row r="1855">
          <cell r="A1855" t="str">
            <v>PS-27-21-2-T87</v>
          </cell>
          <cell r="B1855" t="str">
            <v>18 153,29</v>
          </cell>
        </row>
        <row r="1856">
          <cell r="A1856" t="str">
            <v>PS-27-21-2-T88</v>
          </cell>
          <cell r="B1856" t="str">
            <v>18 286,14</v>
          </cell>
        </row>
        <row r="1857">
          <cell r="A1857" t="str">
            <v>PS-27-21-2-T89</v>
          </cell>
          <cell r="B1857" t="str">
            <v>18 419,00</v>
          </cell>
        </row>
        <row r="1858">
          <cell r="A1858" t="str">
            <v>PS-27-21-2-T90</v>
          </cell>
          <cell r="B1858" t="str">
            <v>18 551,86</v>
          </cell>
        </row>
        <row r="1859">
          <cell r="A1859" t="str">
            <v>PS-27-21-2-T91</v>
          </cell>
          <cell r="B1859" t="str">
            <v>18 684,71</v>
          </cell>
        </row>
        <row r="1860">
          <cell r="A1860" t="str">
            <v>PS-27-21-2-T92</v>
          </cell>
          <cell r="B1860" t="str">
            <v>18 817,57</v>
          </cell>
        </row>
        <row r="1861">
          <cell r="A1861" t="str">
            <v>PS-27-21-2-T93</v>
          </cell>
          <cell r="B1861" t="str">
            <v>18 950,43</v>
          </cell>
        </row>
        <row r="1862">
          <cell r="A1862" t="str">
            <v>PS-27-21-2-T94</v>
          </cell>
          <cell r="B1862" t="str">
            <v>19 083,29</v>
          </cell>
        </row>
        <row r="1863">
          <cell r="A1863" t="str">
            <v>PS-27-21-2-T95</v>
          </cell>
          <cell r="B1863" t="str">
            <v>19 216,14</v>
          </cell>
        </row>
        <row r="1864">
          <cell r="A1864" t="str">
            <v>PS-27-21-2-T96</v>
          </cell>
          <cell r="B1864" t="str">
            <v>19 349,00</v>
          </cell>
        </row>
        <row r="1865">
          <cell r="A1865" t="str">
            <v>PS-27-21-2-T97</v>
          </cell>
          <cell r="B1865" t="str">
            <v>19 481,86</v>
          </cell>
        </row>
        <row r="1866">
          <cell r="A1866" t="str">
            <v>PS-27-21-2-T98</v>
          </cell>
          <cell r="B1866" t="str">
            <v>19 614,71</v>
          </cell>
        </row>
        <row r="1867">
          <cell r="A1867" t="str">
            <v>PS-27-21-2-T99</v>
          </cell>
          <cell r="B1867" t="str">
            <v>19 747,57</v>
          </cell>
        </row>
        <row r="1868">
          <cell r="A1868" t="str">
            <v>PS-27-21-2-T100</v>
          </cell>
          <cell r="B1868" t="str">
            <v>19 880,43</v>
          </cell>
        </row>
        <row r="1869">
          <cell r="A1869" t="str">
            <v>PS-27-21-2A</v>
          </cell>
          <cell r="B1869" t="str">
            <v>7 752,00</v>
          </cell>
        </row>
        <row r="1870">
          <cell r="A1870" t="str">
            <v>PS-27-21-2A-IND</v>
          </cell>
          <cell r="B1870" t="str">
            <v>8 527,00</v>
          </cell>
        </row>
        <row r="1871">
          <cell r="A1871" t="str">
            <v>PS-27-21-2A-T1</v>
          </cell>
          <cell r="B1871" t="str">
            <v>7 907,71</v>
          </cell>
        </row>
        <row r="1872">
          <cell r="A1872" t="str">
            <v>PS-27-21-2A-T2</v>
          </cell>
          <cell r="B1872" t="str">
            <v>8 063,43</v>
          </cell>
        </row>
        <row r="1873">
          <cell r="A1873" t="str">
            <v>PS-27-21-2A-T3</v>
          </cell>
          <cell r="B1873" t="str">
            <v>8 219,14</v>
          </cell>
        </row>
        <row r="1874">
          <cell r="A1874" t="str">
            <v>PS-27-21-2A-T4</v>
          </cell>
          <cell r="B1874" t="str">
            <v>8 374,85</v>
          </cell>
        </row>
        <row r="1875">
          <cell r="A1875" t="str">
            <v>PS-27-21-2A-T5</v>
          </cell>
          <cell r="B1875" t="str">
            <v>8 530,57</v>
          </cell>
        </row>
        <row r="1876">
          <cell r="A1876" t="str">
            <v>PS-27-21-2A-T6</v>
          </cell>
          <cell r="B1876" t="str">
            <v>8 686,28</v>
          </cell>
        </row>
        <row r="1877">
          <cell r="A1877" t="str">
            <v>PS-27-21-2A-T7</v>
          </cell>
          <cell r="B1877" t="str">
            <v>8 842,00</v>
          </cell>
        </row>
        <row r="1878">
          <cell r="A1878" t="str">
            <v>PS-27-21-2A-T8</v>
          </cell>
          <cell r="B1878" t="str">
            <v>8 997,71</v>
          </cell>
        </row>
        <row r="1879">
          <cell r="A1879" t="str">
            <v>PS-27-21-2A-T9</v>
          </cell>
          <cell r="B1879" t="str">
            <v>9 153,43</v>
          </cell>
        </row>
        <row r="1880">
          <cell r="A1880" t="str">
            <v>PS-27-21-2A-T10</v>
          </cell>
          <cell r="B1880" t="str">
            <v>9 309,14</v>
          </cell>
        </row>
        <row r="1881">
          <cell r="A1881" t="str">
            <v>PS-27-21-2A-T11</v>
          </cell>
          <cell r="B1881" t="str">
            <v>9 464,85</v>
          </cell>
        </row>
        <row r="1882">
          <cell r="A1882" t="str">
            <v>PS-27-21-2A-T12</v>
          </cell>
          <cell r="B1882" t="str">
            <v>9 620,57</v>
          </cell>
        </row>
        <row r="1883">
          <cell r="A1883" t="str">
            <v>PS-27-21-2A-T13</v>
          </cell>
          <cell r="B1883" t="str">
            <v>9 776,28</v>
          </cell>
        </row>
        <row r="1884">
          <cell r="A1884" t="str">
            <v>PS-27-21-2A-T14</v>
          </cell>
          <cell r="B1884" t="str">
            <v>9 932,00</v>
          </cell>
        </row>
        <row r="1885">
          <cell r="A1885" t="str">
            <v>PS-27-21-2A-T15</v>
          </cell>
          <cell r="B1885" t="str">
            <v>10 087,71</v>
          </cell>
        </row>
        <row r="1886">
          <cell r="A1886" t="str">
            <v>PS-27-21-2A-T16</v>
          </cell>
          <cell r="B1886" t="str">
            <v>10 243,43</v>
          </cell>
        </row>
        <row r="1887">
          <cell r="A1887" t="str">
            <v>PS-27-21-2A-T17</v>
          </cell>
          <cell r="B1887" t="str">
            <v>10 399,14</v>
          </cell>
        </row>
        <row r="1888">
          <cell r="A1888" t="str">
            <v>PS-27-21-2A-T18</v>
          </cell>
          <cell r="B1888" t="str">
            <v>10 554,85</v>
          </cell>
        </row>
        <row r="1889">
          <cell r="A1889" t="str">
            <v>PS-27-21-2A-T19</v>
          </cell>
          <cell r="B1889" t="str">
            <v>10 710,57</v>
          </cell>
        </row>
        <row r="1890">
          <cell r="A1890" t="str">
            <v>PS-27-21-2A-T20</v>
          </cell>
          <cell r="B1890" t="str">
            <v>10 866,28</v>
          </cell>
        </row>
        <row r="1891">
          <cell r="A1891" t="str">
            <v>PS-27-21-2A-T21</v>
          </cell>
          <cell r="B1891" t="str">
            <v>11 022,00</v>
          </cell>
        </row>
        <row r="1892">
          <cell r="A1892" t="str">
            <v>PS-27-21-2A-T22</v>
          </cell>
          <cell r="B1892" t="str">
            <v>11 177,71</v>
          </cell>
        </row>
        <row r="1893">
          <cell r="A1893" t="str">
            <v>PS-27-21-2A-T23</v>
          </cell>
          <cell r="B1893" t="str">
            <v>11 333,43</v>
          </cell>
        </row>
        <row r="1894">
          <cell r="A1894" t="str">
            <v>PS-27-21-2A-T24</v>
          </cell>
          <cell r="B1894" t="str">
            <v>11 489,14</v>
          </cell>
        </row>
        <row r="1895">
          <cell r="A1895" t="str">
            <v>PS-27-21-2A-T25</v>
          </cell>
          <cell r="B1895" t="str">
            <v>11 644,85</v>
          </cell>
        </row>
        <row r="1896">
          <cell r="A1896" t="str">
            <v>PS-27-21-2A-T26</v>
          </cell>
          <cell r="B1896" t="str">
            <v>11 800,57</v>
          </cell>
        </row>
        <row r="1897">
          <cell r="A1897" t="str">
            <v>PS-27-21-2A-T27</v>
          </cell>
          <cell r="B1897" t="str">
            <v>11 956,28</v>
          </cell>
        </row>
        <row r="1898">
          <cell r="A1898" t="str">
            <v>PS-27-21-2A-T28</v>
          </cell>
          <cell r="B1898" t="str">
            <v>12 112,00</v>
          </cell>
        </row>
        <row r="1899">
          <cell r="A1899" t="str">
            <v>PS-27-21-2A-T29</v>
          </cell>
          <cell r="B1899" t="str">
            <v>12 267,71</v>
          </cell>
        </row>
        <row r="1900">
          <cell r="A1900" t="str">
            <v>PS-27-21-2A-T30</v>
          </cell>
          <cell r="B1900" t="str">
            <v>12 423,43</v>
          </cell>
        </row>
        <row r="1901">
          <cell r="A1901" t="str">
            <v>PS-27-21-2A-T31</v>
          </cell>
          <cell r="B1901" t="str">
            <v>12 579,14</v>
          </cell>
        </row>
        <row r="1902">
          <cell r="A1902" t="str">
            <v>PS-27-21-2A-T32</v>
          </cell>
          <cell r="B1902" t="str">
            <v>12 734,85</v>
          </cell>
        </row>
        <row r="1903">
          <cell r="A1903" t="str">
            <v>PS-27-21-2A-T33</v>
          </cell>
          <cell r="B1903" t="str">
            <v>12 890,57</v>
          </cell>
        </row>
        <row r="1904">
          <cell r="A1904" t="str">
            <v>PS-27-21-2A-T34</v>
          </cell>
          <cell r="B1904" t="str">
            <v>13 046,28</v>
          </cell>
        </row>
        <row r="1905">
          <cell r="A1905" t="str">
            <v>PS-27-21-2A-T35</v>
          </cell>
          <cell r="B1905" t="str">
            <v>13 202,00</v>
          </cell>
        </row>
        <row r="1906">
          <cell r="A1906" t="str">
            <v>PS-27-21-2A-T36</v>
          </cell>
          <cell r="B1906" t="str">
            <v>13 357,71</v>
          </cell>
        </row>
        <row r="1907">
          <cell r="A1907" t="str">
            <v>PS-27-21-2A-T37</v>
          </cell>
          <cell r="B1907" t="str">
            <v>13 513,43</v>
          </cell>
        </row>
        <row r="1908">
          <cell r="A1908" t="str">
            <v>PS-27-21-2A-T38</v>
          </cell>
          <cell r="B1908" t="str">
            <v>13 669,14</v>
          </cell>
        </row>
        <row r="1909">
          <cell r="A1909" t="str">
            <v>PS-27-21-2A-T39</v>
          </cell>
          <cell r="B1909" t="str">
            <v>13 824,85</v>
          </cell>
        </row>
        <row r="1910">
          <cell r="A1910" t="str">
            <v>PS-27-21-2A-T40</v>
          </cell>
          <cell r="B1910" t="str">
            <v>13 980,57</v>
          </cell>
        </row>
        <row r="1911">
          <cell r="A1911" t="str">
            <v>PS-27-21-2A-T41</v>
          </cell>
          <cell r="B1911" t="str">
            <v>14 136,28</v>
          </cell>
        </row>
        <row r="1912">
          <cell r="A1912" t="str">
            <v>PS-27-21-2A-T42</v>
          </cell>
          <cell r="B1912" t="str">
            <v>14 292,00</v>
          </cell>
        </row>
        <row r="1913">
          <cell r="A1913" t="str">
            <v>PS-27-21-2A-T43</v>
          </cell>
          <cell r="B1913" t="str">
            <v>14 447,71</v>
          </cell>
        </row>
        <row r="1914">
          <cell r="A1914" t="str">
            <v>PS-27-21-2A-T44</v>
          </cell>
          <cell r="B1914" t="str">
            <v>14 603,43</v>
          </cell>
        </row>
        <row r="1915">
          <cell r="A1915" t="str">
            <v>PS-27-21-2A-T45</v>
          </cell>
          <cell r="B1915" t="str">
            <v>14 759,14</v>
          </cell>
        </row>
        <row r="1916">
          <cell r="A1916" t="str">
            <v>PS-27-21-2A-T46</v>
          </cell>
          <cell r="B1916" t="str">
            <v>14 914,85</v>
          </cell>
        </row>
        <row r="1917">
          <cell r="A1917" t="str">
            <v>PS-27-21-2A-T47</v>
          </cell>
          <cell r="B1917" t="str">
            <v>15 070,57</v>
          </cell>
        </row>
        <row r="1918">
          <cell r="A1918" t="str">
            <v>PS-27-21-2A-T48</v>
          </cell>
          <cell r="B1918" t="str">
            <v>15 226,28</v>
          </cell>
        </row>
        <row r="1919">
          <cell r="A1919" t="str">
            <v>PS-27-21-2A-T49</v>
          </cell>
          <cell r="B1919" t="str">
            <v>15 382,00</v>
          </cell>
        </row>
        <row r="1920">
          <cell r="A1920" t="str">
            <v>PS-27-21-2A-T50</v>
          </cell>
          <cell r="B1920" t="str">
            <v>15 537,71</v>
          </cell>
        </row>
        <row r="1921">
          <cell r="A1921" t="str">
            <v>PS-27-21-2A-T51</v>
          </cell>
          <cell r="B1921" t="str">
            <v>15 693,43</v>
          </cell>
        </row>
        <row r="1922">
          <cell r="A1922" t="str">
            <v>PS-27-21-2A-T52</v>
          </cell>
          <cell r="B1922" t="str">
            <v>15 849,14</v>
          </cell>
        </row>
        <row r="1923">
          <cell r="A1923" t="str">
            <v>PS-27-21-2A-T53</v>
          </cell>
          <cell r="B1923" t="str">
            <v>16 004,85</v>
          </cell>
        </row>
        <row r="1924">
          <cell r="A1924" t="str">
            <v>PS-27-21-2A-T54</v>
          </cell>
          <cell r="B1924" t="str">
            <v>16 160,57</v>
          </cell>
        </row>
        <row r="1925">
          <cell r="A1925" t="str">
            <v>PS-27-21-2A-T55</v>
          </cell>
          <cell r="B1925" t="str">
            <v>16 316,28</v>
          </cell>
        </row>
        <row r="1926">
          <cell r="A1926" t="str">
            <v>PS-27-21-2A-T56</v>
          </cell>
          <cell r="B1926" t="str">
            <v>16 472,00</v>
          </cell>
        </row>
        <row r="1927">
          <cell r="A1927" t="str">
            <v>PS-27-21-2A-T57</v>
          </cell>
          <cell r="B1927" t="str">
            <v>16 627,71</v>
          </cell>
        </row>
        <row r="1928">
          <cell r="A1928" t="str">
            <v>PS-27-21-2A-T58</v>
          </cell>
          <cell r="B1928" t="str">
            <v>16 783,43</v>
          </cell>
        </row>
        <row r="1929">
          <cell r="A1929" t="str">
            <v>PS-27-21-2A-T59</v>
          </cell>
          <cell r="B1929" t="str">
            <v>16 939,14</v>
          </cell>
        </row>
        <row r="1930">
          <cell r="A1930" t="str">
            <v>PS-27-21-2A-T60</v>
          </cell>
          <cell r="B1930" t="str">
            <v>17 094,85</v>
          </cell>
        </row>
        <row r="1931">
          <cell r="A1931" t="str">
            <v>PS-27-21-2A-T61</v>
          </cell>
          <cell r="B1931" t="str">
            <v>17 250,57</v>
          </cell>
        </row>
        <row r="1932">
          <cell r="A1932" t="str">
            <v>PS-27-21-2A-T62</v>
          </cell>
          <cell r="B1932" t="str">
            <v>17 406,28</v>
          </cell>
        </row>
        <row r="1933">
          <cell r="A1933" t="str">
            <v>PS-27-21-2A-T63</v>
          </cell>
          <cell r="B1933" t="str">
            <v>17 562,00</v>
          </cell>
        </row>
        <row r="1934">
          <cell r="A1934" t="str">
            <v>PS-27-21-2A-T64</v>
          </cell>
          <cell r="B1934" t="str">
            <v>17 717,71</v>
          </cell>
        </row>
        <row r="1935">
          <cell r="A1935" t="str">
            <v>PS-27-21-2A-T65</v>
          </cell>
          <cell r="B1935" t="str">
            <v>17 873,43</v>
          </cell>
        </row>
        <row r="1936">
          <cell r="A1936" t="str">
            <v>PS-27-21-2A-T66</v>
          </cell>
          <cell r="B1936" t="str">
            <v>18 029,14</v>
          </cell>
        </row>
        <row r="1937">
          <cell r="A1937" t="str">
            <v>PS-27-21-2A-T67</v>
          </cell>
          <cell r="B1937" t="str">
            <v>18 184,85</v>
          </cell>
        </row>
        <row r="1938">
          <cell r="A1938" t="str">
            <v>PS-27-21-2A-T68</v>
          </cell>
          <cell r="B1938" t="str">
            <v>18 340,57</v>
          </cell>
        </row>
        <row r="1939">
          <cell r="A1939" t="str">
            <v>PS-27-21-2A-T69</v>
          </cell>
          <cell r="B1939" t="str">
            <v>18 496,28</v>
          </cell>
        </row>
        <row r="1940">
          <cell r="A1940" t="str">
            <v>PS-27-21-2A-T70</v>
          </cell>
          <cell r="B1940" t="str">
            <v>18 652,00</v>
          </cell>
        </row>
        <row r="1941">
          <cell r="A1941" t="str">
            <v>PS-27-21-2A-T71</v>
          </cell>
          <cell r="B1941" t="str">
            <v>18 807,71</v>
          </cell>
        </row>
        <row r="1942">
          <cell r="A1942" t="str">
            <v>PS-27-21-2A-T72</v>
          </cell>
          <cell r="B1942" t="str">
            <v>18 963,43</v>
          </cell>
        </row>
        <row r="1943">
          <cell r="A1943" t="str">
            <v>PS-27-21-2A-T73</v>
          </cell>
          <cell r="B1943" t="str">
            <v>19 119,14</v>
          </cell>
        </row>
        <row r="1944">
          <cell r="A1944" t="str">
            <v>PS-27-21-2A-T74</v>
          </cell>
          <cell r="B1944" t="str">
            <v>19 274,85</v>
          </cell>
        </row>
        <row r="1945">
          <cell r="A1945" t="str">
            <v>PS-27-21-2A-T75</v>
          </cell>
          <cell r="B1945" t="str">
            <v>19 430,57</v>
          </cell>
        </row>
        <row r="1946">
          <cell r="A1946" t="str">
            <v>PS-27-21-2A-T76</v>
          </cell>
          <cell r="B1946" t="str">
            <v>19 586,28</v>
          </cell>
        </row>
        <row r="1947">
          <cell r="A1947" t="str">
            <v>PS-27-21-2A-T77</v>
          </cell>
          <cell r="B1947" t="str">
            <v>19 742,00</v>
          </cell>
        </row>
        <row r="1948">
          <cell r="A1948" t="str">
            <v>PS-27-21-2A-T78</v>
          </cell>
          <cell r="B1948" t="str">
            <v>19 897,71</v>
          </cell>
        </row>
        <row r="1949">
          <cell r="A1949" t="str">
            <v>PS-27-21-2A-T79</v>
          </cell>
          <cell r="B1949" t="str">
            <v>20 053,43</v>
          </cell>
        </row>
        <row r="1950">
          <cell r="A1950" t="str">
            <v>PS-27-21-2A-T80</v>
          </cell>
          <cell r="B1950" t="str">
            <v>20 209,14</v>
          </cell>
        </row>
        <row r="1951">
          <cell r="A1951" t="str">
            <v>PS-27-21-2A-T81</v>
          </cell>
          <cell r="B1951" t="str">
            <v>20 364,85</v>
          </cell>
        </row>
        <row r="1952">
          <cell r="A1952" t="str">
            <v>PS-27-21-2A-T82</v>
          </cell>
          <cell r="B1952" t="str">
            <v>20 520,57</v>
          </cell>
        </row>
        <row r="1953">
          <cell r="A1953" t="str">
            <v>PS-27-21-2A-T83</v>
          </cell>
          <cell r="B1953" t="str">
            <v>20 676,28</v>
          </cell>
        </row>
        <row r="1954">
          <cell r="A1954" t="str">
            <v>PS-27-21-2A-T84</v>
          </cell>
          <cell r="B1954" t="str">
            <v>20 832,00</v>
          </cell>
        </row>
        <row r="1955">
          <cell r="A1955" t="str">
            <v>PS-27-21-2A-T85</v>
          </cell>
          <cell r="B1955" t="str">
            <v>20 987,71</v>
          </cell>
        </row>
        <row r="1956">
          <cell r="A1956" t="str">
            <v>PS-27-21-2A-T86</v>
          </cell>
          <cell r="B1956" t="str">
            <v>21 143,43</v>
          </cell>
        </row>
        <row r="1957">
          <cell r="A1957" t="str">
            <v>PS-27-21-2A-T87</v>
          </cell>
          <cell r="B1957" t="str">
            <v>21 299,14</v>
          </cell>
        </row>
        <row r="1958">
          <cell r="A1958" t="str">
            <v>PS-27-21-2A-T88</v>
          </cell>
          <cell r="B1958" t="str">
            <v>21 454,85</v>
          </cell>
        </row>
        <row r="1959">
          <cell r="A1959" t="str">
            <v>PS-27-21-2A-T89</v>
          </cell>
          <cell r="B1959" t="str">
            <v>21 610,57</v>
          </cell>
        </row>
        <row r="1960">
          <cell r="A1960" t="str">
            <v>PS-27-21-2A-T90</v>
          </cell>
          <cell r="B1960" t="str">
            <v>21 766,28</v>
          </cell>
        </row>
        <row r="1961">
          <cell r="A1961" t="str">
            <v>PS-27-21-2A-T91</v>
          </cell>
          <cell r="B1961" t="str">
            <v>21 922,00</v>
          </cell>
        </row>
        <row r="1962">
          <cell r="A1962" t="str">
            <v>PS-27-21-2A-T92</v>
          </cell>
          <cell r="B1962" t="str">
            <v>22 077,71</v>
          </cell>
        </row>
        <row r="1963">
          <cell r="A1963" t="str">
            <v>PS-27-21-2A-T93</v>
          </cell>
          <cell r="B1963" t="str">
            <v>22 233,43</v>
          </cell>
        </row>
        <row r="1964">
          <cell r="A1964" t="str">
            <v>PS-27-21-2A-T94</v>
          </cell>
          <cell r="B1964" t="str">
            <v>22 389,14</v>
          </cell>
        </row>
        <row r="1965">
          <cell r="A1965" t="str">
            <v>PS-27-21-2A-T95</v>
          </cell>
          <cell r="B1965" t="str">
            <v>22 544,85</v>
          </cell>
        </row>
        <row r="1966">
          <cell r="A1966" t="str">
            <v>PS-27-21-2A-T96</v>
          </cell>
          <cell r="B1966" t="str">
            <v>22 700,57</v>
          </cell>
        </row>
        <row r="1967">
          <cell r="A1967" t="str">
            <v>PS-27-21-2A-T97</v>
          </cell>
          <cell r="B1967" t="str">
            <v>22 856,28</v>
          </cell>
        </row>
        <row r="1968">
          <cell r="A1968" t="str">
            <v>PS-27-21-2A-T98</v>
          </cell>
          <cell r="B1968" t="str">
            <v>23 012,00</v>
          </cell>
        </row>
        <row r="1969">
          <cell r="A1969" t="str">
            <v>PS-27-21-2A-T99</v>
          </cell>
          <cell r="B1969" t="str">
            <v>23 167,71</v>
          </cell>
        </row>
        <row r="1970">
          <cell r="A1970" t="str">
            <v>PS-27-21-2A-T100</v>
          </cell>
          <cell r="B1970" t="str">
            <v>23 323,43</v>
          </cell>
        </row>
        <row r="1971">
          <cell r="A1971" t="str">
            <v>PS-33-21-2</v>
          </cell>
          <cell r="B1971" t="str">
            <v>8 518,78</v>
          </cell>
        </row>
        <row r="1972">
          <cell r="A1972" t="str">
            <v>PS-33-21-2-IND</v>
          </cell>
          <cell r="B1972" t="str">
            <v>9 371,00</v>
          </cell>
        </row>
        <row r="1973">
          <cell r="A1973" t="str">
            <v>PS-33-21-2-T1</v>
          </cell>
          <cell r="B1973" t="str">
            <v>8 661,64</v>
          </cell>
        </row>
        <row r="1974">
          <cell r="A1974" t="str">
            <v>PS-33-21-2-T2</v>
          </cell>
          <cell r="B1974" t="str">
            <v>8 804,50</v>
          </cell>
        </row>
        <row r="1975">
          <cell r="A1975" t="str">
            <v>PS-33-21-2-T3</v>
          </cell>
          <cell r="B1975" t="str">
            <v>8 947,35</v>
          </cell>
        </row>
        <row r="1976">
          <cell r="A1976" t="str">
            <v>PS-33-21-2-T4</v>
          </cell>
          <cell r="B1976" t="str">
            <v>9 090,21</v>
          </cell>
        </row>
        <row r="1977">
          <cell r="A1977" t="str">
            <v>PS-33-21-2-T5</v>
          </cell>
          <cell r="B1977" t="str">
            <v>9 233,07</v>
          </cell>
        </row>
        <row r="1978">
          <cell r="A1978" t="str">
            <v>PS-33-21-2-T6</v>
          </cell>
          <cell r="B1978" t="str">
            <v>9 375,93</v>
          </cell>
        </row>
        <row r="1979">
          <cell r="A1979" t="str">
            <v>PS-33-21-2-T7</v>
          </cell>
          <cell r="B1979" t="str">
            <v>9 518,78</v>
          </cell>
        </row>
        <row r="1980">
          <cell r="A1980" t="str">
            <v>PS-33-21-2-T8</v>
          </cell>
          <cell r="B1980" t="str">
            <v>9 661,64</v>
          </cell>
        </row>
        <row r="1981">
          <cell r="A1981" t="str">
            <v>PS-33-21-2-T9</v>
          </cell>
          <cell r="B1981" t="str">
            <v>9 804,50</v>
          </cell>
        </row>
        <row r="1982">
          <cell r="A1982" t="str">
            <v>PS-33-21-2-T10</v>
          </cell>
          <cell r="B1982" t="str">
            <v>9 947,35</v>
          </cell>
        </row>
        <row r="1983">
          <cell r="A1983" t="str">
            <v>PS-33-21-2-T11</v>
          </cell>
          <cell r="B1983" t="str">
            <v>10 090,21</v>
          </cell>
        </row>
        <row r="1984">
          <cell r="A1984" t="str">
            <v>PS-33-21-2-T12</v>
          </cell>
          <cell r="B1984" t="str">
            <v>10 233,07</v>
          </cell>
        </row>
        <row r="1985">
          <cell r="A1985" t="str">
            <v>PS-33-21-2-T13</v>
          </cell>
          <cell r="B1985" t="str">
            <v>10 375,93</v>
          </cell>
        </row>
        <row r="1986">
          <cell r="A1986" t="str">
            <v>PS-33-21-2-T14</v>
          </cell>
          <cell r="B1986" t="str">
            <v>10 518,78</v>
          </cell>
        </row>
        <row r="1987">
          <cell r="A1987" t="str">
            <v>PS-33-21-2-T15</v>
          </cell>
          <cell r="B1987" t="str">
            <v>10 661,64</v>
          </cell>
        </row>
        <row r="1988">
          <cell r="A1988" t="str">
            <v>PS-33-21-2-T16</v>
          </cell>
          <cell r="B1988" t="str">
            <v>10 804,50</v>
          </cell>
        </row>
        <row r="1989">
          <cell r="A1989" t="str">
            <v>PS-33-21-2-T17</v>
          </cell>
          <cell r="B1989" t="str">
            <v>10 947,35</v>
          </cell>
        </row>
        <row r="1990">
          <cell r="A1990" t="str">
            <v>PS-33-21-2-T18</v>
          </cell>
          <cell r="B1990" t="str">
            <v>11 090,21</v>
          </cell>
        </row>
        <row r="1991">
          <cell r="A1991" t="str">
            <v>PS-33-21-2-T19</v>
          </cell>
          <cell r="B1991" t="str">
            <v>11 233,07</v>
          </cell>
        </row>
        <row r="1992">
          <cell r="A1992" t="str">
            <v>PS-33-21-2-T20</v>
          </cell>
          <cell r="B1992" t="str">
            <v>11 375,93</v>
          </cell>
        </row>
        <row r="1993">
          <cell r="A1993" t="str">
            <v>PS-33-21-2-T21</v>
          </cell>
          <cell r="B1993" t="str">
            <v>11 518,78</v>
          </cell>
        </row>
        <row r="1994">
          <cell r="A1994" t="str">
            <v>PS-33-21-2-T22</v>
          </cell>
          <cell r="B1994" t="str">
            <v>11 661,64</v>
          </cell>
        </row>
        <row r="1995">
          <cell r="A1995" t="str">
            <v>PS-33-21-2-T23</v>
          </cell>
          <cell r="B1995" t="str">
            <v>11 804,50</v>
          </cell>
        </row>
        <row r="1996">
          <cell r="A1996" t="str">
            <v>PS-33-21-2-T24</v>
          </cell>
          <cell r="B1996" t="str">
            <v>11 947,35</v>
          </cell>
        </row>
        <row r="1997">
          <cell r="A1997" t="str">
            <v>PS-33-21-2-T25</v>
          </cell>
          <cell r="B1997" t="str">
            <v>12 090,21</v>
          </cell>
        </row>
        <row r="1998">
          <cell r="A1998" t="str">
            <v>PS-33-21-2-T26</v>
          </cell>
          <cell r="B1998" t="str">
            <v>12 233,07</v>
          </cell>
        </row>
        <row r="1999">
          <cell r="A1999" t="str">
            <v>PS-33-21-2-T27</v>
          </cell>
          <cell r="B1999" t="str">
            <v>12 375,93</v>
          </cell>
        </row>
        <row r="2000">
          <cell r="A2000" t="str">
            <v>PS-33-21-2-T28</v>
          </cell>
          <cell r="B2000" t="str">
            <v>12 518,78</v>
          </cell>
        </row>
        <row r="2001">
          <cell r="A2001" t="str">
            <v>PS-33-21-2-T29</v>
          </cell>
          <cell r="B2001" t="str">
            <v>12 661,64</v>
          </cell>
        </row>
        <row r="2002">
          <cell r="A2002" t="str">
            <v>PS-33-21-2-T30</v>
          </cell>
          <cell r="B2002" t="str">
            <v>12 804,50</v>
          </cell>
        </row>
        <row r="2003">
          <cell r="A2003" t="str">
            <v>PS-33-21-2-T31</v>
          </cell>
          <cell r="B2003" t="str">
            <v>12 947,35</v>
          </cell>
        </row>
        <row r="2004">
          <cell r="A2004" t="str">
            <v>PS-33-21-2-T32</v>
          </cell>
          <cell r="B2004" t="str">
            <v>13 090,21</v>
          </cell>
        </row>
        <row r="2005">
          <cell r="A2005" t="str">
            <v>PS-33-21-2-T33</v>
          </cell>
          <cell r="B2005" t="str">
            <v>13 233,07</v>
          </cell>
        </row>
        <row r="2006">
          <cell r="A2006" t="str">
            <v>PS-33-21-2-T34</v>
          </cell>
          <cell r="B2006" t="str">
            <v>13 375,93</v>
          </cell>
        </row>
        <row r="2007">
          <cell r="A2007" t="str">
            <v>PS-33-21-2-T35</v>
          </cell>
          <cell r="B2007" t="str">
            <v>13 518,78</v>
          </cell>
        </row>
        <row r="2008">
          <cell r="A2008" t="str">
            <v>PS-33-21-2-T36</v>
          </cell>
          <cell r="B2008" t="str">
            <v>13 661,64</v>
          </cell>
        </row>
        <row r="2009">
          <cell r="A2009" t="str">
            <v>PS-33-21-2-T37</v>
          </cell>
          <cell r="B2009" t="str">
            <v>13 804,50</v>
          </cell>
        </row>
        <row r="2010">
          <cell r="A2010" t="str">
            <v>PS-33-21-2-T38</v>
          </cell>
          <cell r="B2010" t="str">
            <v>13 947,35</v>
          </cell>
        </row>
        <row r="2011">
          <cell r="A2011" t="str">
            <v>PS-33-21-2-T39</v>
          </cell>
          <cell r="B2011" t="str">
            <v>14 090,21</v>
          </cell>
        </row>
        <row r="2012">
          <cell r="A2012" t="str">
            <v>PS-33-21-2-T40</v>
          </cell>
          <cell r="B2012" t="str">
            <v>14 233,07</v>
          </cell>
        </row>
        <row r="2013">
          <cell r="A2013" t="str">
            <v>PS-33-21-2-T41</v>
          </cell>
          <cell r="B2013" t="str">
            <v>14 375,93</v>
          </cell>
        </row>
        <row r="2014">
          <cell r="A2014" t="str">
            <v>PS-33-21-2-T42</v>
          </cell>
          <cell r="B2014" t="str">
            <v>14 518,78</v>
          </cell>
        </row>
        <row r="2015">
          <cell r="A2015" t="str">
            <v>PS-33-21-2-T43</v>
          </cell>
          <cell r="B2015" t="str">
            <v>14 661,64</v>
          </cell>
        </row>
        <row r="2016">
          <cell r="A2016" t="str">
            <v>PS-33-21-2-T44</v>
          </cell>
          <cell r="B2016" t="str">
            <v>14 804,50</v>
          </cell>
        </row>
        <row r="2017">
          <cell r="A2017" t="str">
            <v>PS-33-21-2-T45</v>
          </cell>
          <cell r="B2017" t="str">
            <v>14 947,35</v>
          </cell>
        </row>
        <row r="2018">
          <cell r="A2018" t="str">
            <v>PS-33-21-2-T46</v>
          </cell>
          <cell r="B2018" t="str">
            <v>15 090,21</v>
          </cell>
        </row>
        <row r="2019">
          <cell r="A2019" t="str">
            <v>PS-33-21-2-T47</v>
          </cell>
          <cell r="B2019" t="str">
            <v>15 233,07</v>
          </cell>
        </row>
        <row r="2020">
          <cell r="A2020" t="str">
            <v>PS-33-21-2-T48</v>
          </cell>
          <cell r="B2020" t="str">
            <v>15 375,93</v>
          </cell>
        </row>
        <row r="2021">
          <cell r="A2021" t="str">
            <v>PS-33-21-2-T49</v>
          </cell>
          <cell r="B2021" t="str">
            <v>15 518,78</v>
          </cell>
        </row>
        <row r="2022">
          <cell r="A2022" t="str">
            <v>PS-33-21-2-T50</v>
          </cell>
          <cell r="B2022" t="str">
            <v>15 661,64</v>
          </cell>
        </row>
        <row r="2023">
          <cell r="A2023" t="str">
            <v>PS-33-21-2-T51</v>
          </cell>
          <cell r="B2023" t="str">
            <v>15 804,50</v>
          </cell>
        </row>
        <row r="2024">
          <cell r="A2024" t="str">
            <v>PS-33-21-2-T52</v>
          </cell>
          <cell r="B2024" t="str">
            <v>15 947,35</v>
          </cell>
        </row>
        <row r="2025">
          <cell r="A2025" t="str">
            <v>PS-33-21-2-T53</v>
          </cell>
          <cell r="B2025" t="str">
            <v>16 090,21</v>
          </cell>
        </row>
        <row r="2026">
          <cell r="A2026" t="str">
            <v>PS-33-21-2-T54</v>
          </cell>
          <cell r="B2026" t="str">
            <v>16 233,07</v>
          </cell>
        </row>
        <row r="2027">
          <cell r="A2027" t="str">
            <v>PS-33-21-2-T55</v>
          </cell>
          <cell r="B2027" t="str">
            <v>16 375,93</v>
          </cell>
        </row>
        <row r="2028">
          <cell r="A2028" t="str">
            <v>PS-33-21-2-T56</v>
          </cell>
          <cell r="B2028" t="str">
            <v>16 518,78</v>
          </cell>
        </row>
        <row r="2029">
          <cell r="A2029" t="str">
            <v>PS-33-21-2-T57</v>
          </cell>
          <cell r="B2029" t="str">
            <v>16 661,64</v>
          </cell>
        </row>
        <row r="2030">
          <cell r="A2030" t="str">
            <v>PS-33-21-2-T58</v>
          </cell>
          <cell r="B2030" t="str">
            <v>16 804,50</v>
          </cell>
        </row>
        <row r="2031">
          <cell r="A2031" t="str">
            <v>PS-33-21-2-T59</v>
          </cell>
          <cell r="B2031" t="str">
            <v>16 947,35</v>
          </cell>
        </row>
        <row r="2032">
          <cell r="A2032" t="str">
            <v>PS-33-21-2-T60</v>
          </cell>
          <cell r="B2032" t="str">
            <v>17 090,21</v>
          </cell>
        </row>
        <row r="2033">
          <cell r="A2033" t="str">
            <v>PS-33-21-2-T61</v>
          </cell>
          <cell r="B2033" t="str">
            <v>17 233,07</v>
          </cell>
        </row>
        <row r="2034">
          <cell r="A2034" t="str">
            <v>PS-33-21-2-T62</v>
          </cell>
          <cell r="B2034" t="str">
            <v>17 375,93</v>
          </cell>
        </row>
        <row r="2035">
          <cell r="A2035" t="str">
            <v>PS-33-21-2-T63</v>
          </cell>
          <cell r="B2035" t="str">
            <v>17 518,78</v>
          </cell>
        </row>
        <row r="2036">
          <cell r="A2036" t="str">
            <v>PS-33-21-2-T64</v>
          </cell>
          <cell r="B2036" t="str">
            <v>17 661,64</v>
          </cell>
        </row>
        <row r="2037">
          <cell r="A2037" t="str">
            <v>PS-33-21-2-T65</v>
          </cell>
          <cell r="B2037" t="str">
            <v>17 804,50</v>
          </cell>
        </row>
        <row r="2038">
          <cell r="A2038" t="str">
            <v>PS-33-21-2-T66</v>
          </cell>
          <cell r="B2038" t="str">
            <v>17 947,35</v>
          </cell>
        </row>
        <row r="2039">
          <cell r="A2039" t="str">
            <v>PS-33-21-2-T67</v>
          </cell>
          <cell r="B2039" t="str">
            <v>18 090,21</v>
          </cell>
        </row>
        <row r="2040">
          <cell r="A2040" t="str">
            <v>PS-33-21-2-T68</v>
          </cell>
          <cell r="B2040" t="str">
            <v>18 233,07</v>
          </cell>
        </row>
        <row r="2041">
          <cell r="A2041" t="str">
            <v>PS-33-21-2-T69</v>
          </cell>
          <cell r="B2041" t="str">
            <v>18 375,93</v>
          </cell>
        </row>
        <row r="2042">
          <cell r="A2042" t="str">
            <v>PS-33-21-2-T70</v>
          </cell>
          <cell r="B2042" t="str">
            <v>18 518,78</v>
          </cell>
        </row>
        <row r="2043">
          <cell r="A2043" t="str">
            <v>PS-33-21-2-T71</v>
          </cell>
          <cell r="B2043" t="str">
            <v>18 661,64</v>
          </cell>
        </row>
        <row r="2044">
          <cell r="A2044" t="str">
            <v>PS-33-21-2-T72</v>
          </cell>
          <cell r="B2044" t="str">
            <v>18 804,50</v>
          </cell>
        </row>
        <row r="2045">
          <cell r="A2045" t="str">
            <v>PS-33-21-2-T73</v>
          </cell>
          <cell r="B2045" t="str">
            <v>18 947,35</v>
          </cell>
        </row>
        <row r="2046">
          <cell r="A2046" t="str">
            <v>PS-33-21-2-T74</v>
          </cell>
          <cell r="B2046" t="str">
            <v>19 090,21</v>
          </cell>
        </row>
        <row r="2047">
          <cell r="A2047" t="str">
            <v>PS-33-21-2-T75</v>
          </cell>
          <cell r="B2047" t="str">
            <v>19 233,07</v>
          </cell>
        </row>
        <row r="2048">
          <cell r="A2048" t="str">
            <v>PS-33-21-2-T76</v>
          </cell>
          <cell r="B2048" t="str">
            <v>19 375,93</v>
          </cell>
        </row>
        <row r="2049">
          <cell r="A2049" t="str">
            <v>PS-33-21-2-T77</v>
          </cell>
          <cell r="B2049" t="str">
            <v>19 518,78</v>
          </cell>
        </row>
        <row r="2050">
          <cell r="A2050" t="str">
            <v>PS-33-21-2-T78</v>
          </cell>
          <cell r="B2050" t="str">
            <v>19 661,64</v>
          </cell>
        </row>
        <row r="2051">
          <cell r="A2051" t="str">
            <v>PS-33-21-2-T79</v>
          </cell>
          <cell r="B2051" t="str">
            <v>19 804,50</v>
          </cell>
        </row>
        <row r="2052">
          <cell r="A2052" t="str">
            <v>PS-33-21-2-T80</v>
          </cell>
          <cell r="B2052" t="str">
            <v>19 947,35</v>
          </cell>
        </row>
        <row r="2053">
          <cell r="A2053" t="str">
            <v>PS-33-21-2-T81</v>
          </cell>
          <cell r="B2053" t="str">
            <v>20 090,21</v>
          </cell>
        </row>
        <row r="2054">
          <cell r="A2054" t="str">
            <v>PS-33-21-2-T82</v>
          </cell>
          <cell r="B2054" t="str">
            <v>20 233,07</v>
          </cell>
        </row>
        <row r="2055">
          <cell r="A2055" t="str">
            <v>PS-33-21-2-T83</v>
          </cell>
          <cell r="B2055" t="str">
            <v>20 375,93</v>
          </cell>
        </row>
        <row r="2056">
          <cell r="A2056" t="str">
            <v>PS-33-21-2-T84</v>
          </cell>
          <cell r="B2056" t="str">
            <v>20 518,78</v>
          </cell>
        </row>
        <row r="2057">
          <cell r="A2057" t="str">
            <v>PS-33-21-2-T85</v>
          </cell>
          <cell r="B2057" t="str">
            <v>20 661,64</v>
          </cell>
        </row>
        <row r="2058">
          <cell r="A2058" t="str">
            <v>PS-33-21-2-T86</v>
          </cell>
          <cell r="B2058" t="str">
            <v>20 804,50</v>
          </cell>
        </row>
        <row r="2059">
          <cell r="A2059" t="str">
            <v>PS-33-21-2-T87</v>
          </cell>
          <cell r="B2059" t="str">
            <v>20 947,35</v>
          </cell>
        </row>
        <row r="2060">
          <cell r="A2060" t="str">
            <v>PS-33-21-2-T88</v>
          </cell>
          <cell r="B2060" t="str">
            <v>21 090,21</v>
          </cell>
        </row>
        <row r="2061">
          <cell r="A2061" t="str">
            <v>PS-33-21-2-T89</v>
          </cell>
          <cell r="B2061" t="str">
            <v>21 233,07</v>
          </cell>
        </row>
        <row r="2062">
          <cell r="A2062" t="str">
            <v>PS-33-21-2-T90</v>
          </cell>
          <cell r="B2062" t="str">
            <v>21 375,93</v>
          </cell>
        </row>
        <row r="2063">
          <cell r="A2063" t="str">
            <v>PS-33-21-2-T91</v>
          </cell>
          <cell r="B2063" t="str">
            <v>21 518,78</v>
          </cell>
        </row>
        <row r="2064">
          <cell r="A2064" t="str">
            <v>PS-33-21-2-T92</v>
          </cell>
          <cell r="B2064" t="str">
            <v>21 661,64</v>
          </cell>
        </row>
        <row r="2065">
          <cell r="A2065" t="str">
            <v>PS-33-21-2-T93</v>
          </cell>
          <cell r="B2065" t="str">
            <v>21 804,50</v>
          </cell>
        </row>
        <row r="2066">
          <cell r="A2066" t="str">
            <v>PS-33-21-2-T94</v>
          </cell>
          <cell r="B2066" t="str">
            <v>21 947,35</v>
          </cell>
        </row>
        <row r="2067">
          <cell r="A2067" t="str">
            <v>PS-33-21-2-T95</v>
          </cell>
          <cell r="B2067" t="str">
            <v>22 090,21</v>
          </cell>
        </row>
        <row r="2068">
          <cell r="A2068" t="str">
            <v>PS-33-21-2-T96</v>
          </cell>
          <cell r="B2068" t="str">
            <v>22 233,07</v>
          </cell>
        </row>
        <row r="2069">
          <cell r="A2069" t="str">
            <v>PS-33-21-2-T97</v>
          </cell>
          <cell r="B2069" t="str">
            <v>22 375,93</v>
          </cell>
        </row>
        <row r="2070">
          <cell r="A2070" t="str">
            <v>PS-33-21-2-T98</v>
          </cell>
          <cell r="B2070" t="str">
            <v>22 518,78</v>
          </cell>
        </row>
        <row r="2071">
          <cell r="A2071" t="str">
            <v>PS-33-21-2-T99</v>
          </cell>
          <cell r="B2071" t="str">
            <v>22 661,64</v>
          </cell>
        </row>
        <row r="2072">
          <cell r="A2072" t="str">
            <v>PS-33-21-2-T100</v>
          </cell>
          <cell r="B2072" t="str">
            <v>22 804,50</v>
          </cell>
        </row>
        <row r="2073">
          <cell r="A2073" t="str">
            <v>PS-33-21-2A</v>
          </cell>
          <cell r="B2073" t="str">
            <v>9 665,67</v>
          </cell>
        </row>
        <row r="2074">
          <cell r="A2074" t="str">
            <v>PS-33-21-2A-IND</v>
          </cell>
          <cell r="B2074" t="str">
            <v>10 633,00</v>
          </cell>
        </row>
        <row r="2075">
          <cell r="A2075" t="str">
            <v>PS-33-21-2A-T1</v>
          </cell>
          <cell r="B2075" t="str">
            <v>9 808,52</v>
          </cell>
        </row>
        <row r="2076">
          <cell r="A2076" t="str">
            <v>PS-33-21-2A-T2</v>
          </cell>
          <cell r="B2076" t="str">
            <v>9 951,38</v>
          </cell>
        </row>
        <row r="2077">
          <cell r="A2077" t="str">
            <v>PS-33-21-2A-T3</v>
          </cell>
          <cell r="B2077" t="str">
            <v>10 094,24</v>
          </cell>
        </row>
        <row r="2078">
          <cell r="A2078" t="str">
            <v>PS-33-21-2A-T4</v>
          </cell>
          <cell r="B2078" t="str">
            <v>10 237,09</v>
          </cell>
        </row>
        <row r="2079">
          <cell r="A2079" t="str">
            <v>PS-33-21-2A-T5</v>
          </cell>
          <cell r="B2079" t="str">
            <v>10 379,95</v>
          </cell>
        </row>
        <row r="2080">
          <cell r="A2080" t="str">
            <v>PS-33-21-2A-T6</v>
          </cell>
          <cell r="B2080" t="str">
            <v>10 522,81</v>
          </cell>
        </row>
        <row r="2081">
          <cell r="A2081" t="str">
            <v>PS-33-21-2A-T7</v>
          </cell>
          <cell r="B2081" t="str">
            <v>10 665,67</v>
          </cell>
        </row>
        <row r="2082">
          <cell r="A2082" t="str">
            <v>PS-33-21-2A-T8</v>
          </cell>
          <cell r="B2082" t="str">
            <v>10 808,52</v>
          </cell>
        </row>
        <row r="2083">
          <cell r="A2083" t="str">
            <v>PS-33-21-2A-T9</v>
          </cell>
          <cell r="B2083" t="str">
            <v>10 951,38</v>
          </cell>
        </row>
        <row r="2084">
          <cell r="A2084" t="str">
            <v>PS-33-21-2A-T10</v>
          </cell>
          <cell r="B2084" t="str">
            <v>11 094,24</v>
          </cell>
        </row>
        <row r="2085">
          <cell r="A2085" t="str">
            <v>PS-33-21-2A-T11</v>
          </cell>
          <cell r="B2085" t="str">
            <v>11 237,09</v>
          </cell>
        </row>
        <row r="2086">
          <cell r="A2086" t="str">
            <v>PS-33-21-2A-T12</v>
          </cell>
          <cell r="B2086" t="str">
            <v>11 379,95</v>
          </cell>
        </row>
        <row r="2087">
          <cell r="A2087" t="str">
            <v>PS-33-21-2A-T13</v>
          </cell>
          <cell r="B2087" t="str">
            <v>11 522,81</v>
          </cell>
        </row>
        <row r="2088">
          <cell r="A2088" t="str">
            <v>PS-33-21-2A-T14</v>
          </cell>
          <cell r="B2088" t="str">
            <v>11 665,67</v>
          </cell>
        </row>
        <row r="2089">
          <cell r="A2089" t="str">
            <v>PS-33-21-2A-T15</v>
          </cell>
          <cell r="B2089" t="str">
            <v>11 808,52</v>
          </cell>
        </row>
        <row r="2090">
          <cell r="A2090" t="str">
            <v>PS-33-21-2A-T16</v>
          </cell>
          <cell r="B2090" t="str">
            <v>11 951,38</v>
          </cell>
        </row>
        <row r="2091">
          <cell r="A2091" t="str">
            <v>PS-33-21-2A-T17</v>
          </cell>
          <cell r="B2091" t="str">
            <v>12 094,24</v>
          </cell>
        </row>
        <row r="2092">
          <cell r="A2092" t="str">
            <v>PS-33-21-2A-T18</v>
          </cell>
          <cell r="B2092" t="str">
            <v>12 237,09</v>
          </cell>
        </row>
        <row r="2093">
          <cell r="A2093" t="str">
            <v>PS-33-21-2A-T19</v>
          </cell>
          <cell r="B2093" t="str">
            <v>12 379,95</v>
          </cell>
        </row>
        <row r="2094">
          <cell r="A2094" t="str">
            <v>PS-33-21-2A-T20</v>
          </cell>
          <cell r="B2094" t="str">
            <v>12 522,81</v>
          </cell>
        </row>
        <row r="2095">
          <cell r="A2095" t="str">
            <v>PS-33-21-2A-T21</v>
          </cell>
          <cell r="B2095" t="str">
            <v>12 665,67</v>
          </cell>
        </row>
        <row r="2096">
          <cell r="A2096" t="str">
            <v>PS-33-21-2A-T22</v>
          </cell>
          <cell r="B2096" t="str">
            <v>12 808,52</v>
          </cell>
        </row>
        <row r="2097">
          <cell r="A2097" t="str">
            <v>PS-33-21-2A-T23</v>
          </cell>
          <cell r="B2097" t="str">
            <v>12 951,38</v>
          </cell>
        </row>
        <row r="2098">
          <cell r="A2098" t="str">
            <v>PS-33-21-2A-T24</v>
          </cell>
          <cell r="B2098" t="str">
            <v>13 094,24</v>
          </cell>
        </row>
        <row r="2099">
          <cell r="A2099" t="str">
            <v>PS-33-21-2A-T25</v>
          </cell>
          <cell r="B2099" t="str">
            <v>13 237,09</v>
          </cell>
        </row>
        <row r="2100">
          <cell r="A2100" t="str">
            <v>PS-33-21-2A-T26</v>
          </cell>
          <cell r="B2100" t="str">
            <v>13 379,95</v>
          </cell>
        </row>
        <row r="2101">
          <cell r="A2101" t="str">
            <v>PS-33-21-2A-T27</v>
          </cell>
          <cell r="B2101" t="str">
            <v>13 522,81</v>
          </cell>
        </row>
        <row r="2102">
          <cell r="A2102" t="str">
            <v>PS-33-21-2A-T28</v>
          </cell>
          <cell r="B2102" t="str">
            <v>13 665,67</v>
          </cell>
        </row>
        <row r="2103">
          <cell r="A2103" t="str">
            <v>PS-33-21-2A-T29</v>
          </cell>
          <cell r="B2103" t="str">
            <v>13 808,52</v>
          </cell>
        </row>
        <row r="2104">
          <cell r="A2104" t="str">
            <v>PS-33-21-2A-T30</v>
          </cell>
          <cell r="B2104" t="str">
            <v>13 951,38</v>
          </cell>
        </row>
        <row r="2105">
          <cell r="A2105" t="str">
            <v>PS-33-21-2A-T31</v>
          </cell>
          <cell r="B2105" t="str">
            <v>14 094,24</v>
          </cell>
        </row>
        <row r="2106">
          <cell r="A2106" t="str">
            <v>PS-33-21-2A-T32</v>
          </cell>
          <cell r="B2106" t="str">
            <v>14 237,09</v>
          </cell>
        </row>
        <row r="2107">
          <cell r="A2107" t="str">
            <v>PS-33-21-2A-T33</v>
          </cell>
          <cell r="B2107" t="str">
            <v>14 379,95</v>
          </cell>
        </row>
        <row r="2108">
          <cell r="A2108" t="str">
            <v>PS-33-21-2A-T34</v>
          </cell>
          <cell r="B2108" t="str">
            <v>14 522,81</v>
          </cell>
        </row>
        <row r="2109">
          <cell r="A2109" t="str">
            <v>PS-33-21-2A-T35</v>
          </cell>
          <cell r="B2109" t="str">
            <v>14 665,67</v>
          </cell>
        </row>
        <row r="2110">
          <cell r="A2110" t="str">
            <v>PS-33-21-2A-T36</v>
          </cell>
          <cell r="B2110" t="str">
            <v>14 808,52</v>
          </cell>
        </row>
        <row r="2111">
          <cell r="A2111" t="str">
            <v>PS-33-21-2A-T37</v>
          </cell>
          <cell r="B2111" t="str">
            <v>14 951,38</v>
          </cell>
        </row>
        <row r="2112">
          <cell r="A2112" t="str">
            <v>PS-33-21-2A-T38</v>
          </cell>
          <cell r="B2112" t="str">
            <v>15 094,24</v>
          </cell>
        </row>
        <row r="2113">
          <cell r="A2113" t="str">
            <v>PS-33-21-2A-T39</v>
          </cell>
          <cell r="B2113" t="str">
            <v>15 237,09</v>
          </cell>
        </row>
        <row r="2114">
          <cell r="A2114" t="str">
            <v>PS-33-21-2A-T40</v>
          </cell>
          <cell r="B2114" t="str">
            <v>15 379,95</v>
          </cell>
        </row>
        <row r="2115">
          <cell r="A2115" t="str">
            <v>PS-33-21-2A-T41</v>
          </cell>
          <cell r="B2115" t="str">
            <v>15 522,81</v>
          </cell>
        </row>
        <row r="2116">
          <cell r="A2116" t="str">
            <v>PS-33-21-2A-T42</v>
          </cell>
          <cell r="B2116" t="str">
            <v>15 665,67</v>
          </cell>
        </row>
        <row r="2117">
          <cell r="A2117" t="str">
            <v>PS-33-21-2A-T43</v>
          </cell>
          <cell r="B2117" t="str">
            <v>15 808,52</v>
          </cell>
        </row>
        <row r="2118">
          <cell r="A2118" t="str">
            <v>PS-33-21-2A-T44</v>
          </cell>
          <cell r="B2118" t="str">
            <v>15 951,38</v>
          </cell>
        </row>
        <row r="2119">
          <cell r="A2119" t="str">
            <v>PS-33-21-2A-T45</v>
          </cell>
          <cell r="B2119" t="str">
            <v>16 094,24</v>
          </cell>
        </row>
        <row r="2120">
          <cell r="A2120" t="str">
            <v>PS-33-21-2A-T46</v>
          </cell>
          <cell r="B2120" t="str">
            <v>16 237,09</v>
          </cell>
        </row>
        <row r="2121">
          <cell r="A2121" t="str">
            <v>PS-33-21-2A-T47</v>
          </cell>
          <cell r="B2121" t="str">
            <v>16 379,95</v>
          </cell>
        </row>
        <row r="2122">
          <cell r="A2122" t="str">
            <v>PS-33-21-2A-T48</v>
          </cell>
          <cell r="B2122" t="str">
            <v>16 522,81</v>
          </cell>
        </row>
        <row r="2123">
          <cell r="A2123" t="str">
            <v>PS-33-21-2A-T49</v>
          </cell>
          <cell r="B2123" t="str">
            <v>16 665,67</v>
          </cell>
        </row>
        <row r="2124">
          <cell r="A2124" t="str">
            <v>PS-33-21-2A-T50</v>
          </cell>
          <cell r="B2124" t="str">
            <v>16 808,52</v>
          </cell>
        </row>
        <row r="2125">
          <cell r="A2125" t="str">
            <v>PS-33-21-2A-T51</v>
          </cell>
          <cell r="B2125" t="str">
            <v>16 951,38</v>
          </cell>
        </row>
        <row r="2126">
          <cell r="A2126" t="str">
            <v>PS-33-21-2A-T52</v>
          </cell>
          <cell r="B2126" t="str">
            <v>17 094,24</v>
          </cell>
        </row>
        <row r="2127">
          <cell r="A2127" t="str">
            <v>PS-33-21-2A-T53</v>
          </cell>
          <cell r="B2127" t="str">
            <v>17 237,09</v>
          </cell>
        </row>
        <row r="2128">
          <cell r="A2128" t="str">
            <v>PS-33-21-2A-T54</v>
          </cell>
          <cell r="B2128" t="str">
            <v>17 379,95</v>
          </cell>
        </row>
        <row r="2129">
          <cell r="A2129" t="str">
            <v>PS-33-21-2A-T55</v>
          </cell>
          <cell r="B2129" t="str">
            <v>17 522,81</v>
          </cell>
        </row>
        <row r="2130">
          <cell r="A2130" t="str">
            <v>PS-33-21-2A-T56</v>
          </cell>
          <cell r="B2130" t="str">
            <v>17 665,67</v>
          </cell>
        </row>
        <row r="2131">
          <cell r="A2131" t="str">
            <v>PS-33-21-2A-T57</v>
          </cell>
          <cell r="B2131" t="str">
            <v>17 808,52</v>
          </cell>
        </row>
        <row r="2132">
          <cell r="A2132" t="str">
            <v>PS-33-21-2A-T58</v>
          </cell>
          <cell r="B2132" t="str">
            <v>17 951,38</v>
          </cell>
        </row>
        <row r="2133">
          <cell r="A2133" t="str">
            <v>PS-33-21-2A-T59</v>
          </cell>
          <cell r="B2133" t="str">
            <v>18 094,24</v>
          </cell>
        </row>
        <row r="2134">
          <cell r="A2134" t="str">
            <v>PS-33-21-2A-T60</v>
          </cell>
          <cell r="B2134" t="str">
            <v>18 237,09</v>
          </cell>
        </row>
        <row r="2135">
          <cell r="A2135" t="str">
            <v>PS-33-21-2A-T61</v>
          </cell>
          <cell r="B2135" t="str">
            <v>18 379,95</v>
          </cell>
        </row>
        <row r="2136">
          <cell r="A2136" t="str">
            <v>PS-33-21-2A-T62</v>
          </cell>
          <cell r="B2136" t="str">
            <v>18 522,81</v>
          </cell>
        </row>
        <row r="2137">
          <cell r="A2137" t="str">
            <v>PS-33-21-2A-T63</v>
          </cell>
          <cell r="B2137" t="str">
            <v>18 665,67</v>
          </cell>
        </row>
        <row r="2138">
          <cell r="A2138" t="str">
            <v>PS-33-21-2A-T64</v>
          </cell>
          <cell r="B2138" t="str">
            <v>18 808,52</v>
          </cell>
        </row>
        <row r="2139">
          <cell r="A2139" t="str">
            <v>PS-33-21-2A-T65</v>
          </cell>
          <cell r="B2139" t="str">
            <v>18 951,38</v>
          </cell>
        </row>
        <row r="2140">
          <cell r="A2140" t="str">
            <v>PS-33-21-2A-T66</v>
          </cell>
          <cell r="B2140" t="str">
            <v>19 094,24</v>
          </cell>
        </row>
        <row r="2141">
          <cell r="A2141" t="str">
            <v>PS-33-21-2A-T67</v>
          </cell>
          <cell r="B2141" t="str">
            <v>19 237,09</v>
          </cell>
        </row>
        <row r="2142">
          <cell r="A2142" t="str">
            <v>PS-33-21-2A-T68</v>
          </cell>
          <cell r="B2142" t="str">
            <v>19 379,95</v>
          </cell>
        </row>
        <row r="2143">
          <cell r="A2143" t="str">
            <v>PS-33-21-2A-T69</v>
          </cell>
          <cell r="B2143" t="str">
            <v>19 522,81</v>
          </cell>
        </row>
        <row r="2144">
          <cell r="A2144" t="str">
            <v>PS-33-21-2A-T70</v>
          </cell>
          <cell r="B2144" t="str">
            <v>19 665,67</v>
          </cell>
        </row>
        <row r="2145">
          <cell r="A2145" t="str">
            <v>PS-33-21-2A-T71</v>
          </cell>
          <cell r="B2145" t="str">
            <v>19 808,52</v>
          </cell>
        </row>
        <row r="2146">
          <cell r="A2146" t="str">
            <v>PS-33-21-2A-T72</v>
          </cell>
          <cell r="B2146" t="str">
            <v>19 951,38</v>
          </cell>
        </row>
        <row r="2147">
          <cell r="A2147" t="str">
            <v>PS-33-21-2A-T73</v>
          </cell>
          <cell r="B2147" t="str">
            <v>20 094,24</v>
          </cell>
        </row>
        <row r="2148">
          <cell r="A2148" t="str">
            <v>PS-33-21-2A-T74</v>
          </cell>
          <cell r="B2148" t="str">
            <v>20 237,09</v>
          </cell>
        </row>
        <row r="2149">
          <cell r="A2149" t="str">
            <v>PS-33-21-2A-T75</v>
          </cell>
          <cell r="B2149" t="str">
            <v>20 379,95</v>
          </cell>
        </row>
        <row r="2150">
          <cell r="A2150" t="str">
            <v>PS-33-21-2A-T76</v>
          </cell>
          <cell r="B2150" t="str">
            <v>20 522,81</v>
          </cell>
        </row>
        <row r="2151">
          <cell r="A2151" t="str">
            <v>PS-33-21-2A-T77</v>
          </cell>
          <cell r="B2151" t="str">
            <v>20 665,67</v>
          </cell>
        </row>
        <row r="2152">
          <cell r="A2152" t="str">
            <v>PS-33-21-2A-T78</v>
          </cell>
          <cell r="B2152" t="str">
            <v>20 808,52</v>
          </cell>
        </row>
        <row r="2153">
          <cell r="A2153" t="str">
            <v>PS-33-21-2A-T79</v>
          </cell>
          <cell r="B2153" t="str">
            <v>20 951,38</v>
          </cell>
        </row>
        <row r="2154">
          <cell r="A2154" t="str">
            <v>PS-33-21-2A-T80</v>
          </cell>
          <cell r="B2154" t="str">
            <v>21 094,24</v>
          </cell>
        </row>
        <row r="2155">
          <cell r="A2155" t="str">
            <v>PS-33-21-2A-T81</v>
          </cell>
          <cell r="B2155" t="str">
            <v>21 237,09</v>
          </cell>
        </row>
        <row r="2156">
          <cell r="A2156" t="str">
            <v>PS-33-21-2A-T82</v>
          </cell>
          <cell r="B2156" t="str">
            <v>21 379,95</v>
          </cell>
        </row>
        <row r="2157">
          <cell r="A2157" t="str">
            <v>PS-33-21-2A-T83</v>
          </cell>
          <cell r="B2157" t="str">
            <v>21 522,81</v>
          </cell>
        </row>
        <row r="2158">
          <cell r="A2158" t="str">
            <v>PS-33-21-2A-T84</v>
          </cell>
          <cell r="B2158" t="str">
            <v>21 665,67</v>
          </cell>
        </row>
        <row r="2159">
          <cell r="A2159" t="str">
            <v>PS-33-21-2A-T85</v>
          </cell>
          <cell r="B2159" t="str">
            <v>21 808,52</v>
          </cell>
        </row>
        <row r="2160">
          <cell r="A2160" t="str">
            <v>PS-33-21-2A-T86</v>
          </cell>
          <cell r="B2160" t="str">
            <v>21 951,38</v>
          </cell>
        </row>
        <row r="2161">
          <cell r="A2161" t="str">
            <v>PS-33-21-2A-T87</v>
          </cell>
          <cell r="B2161" t="str">
            <v>22 094,24</v>
          </cell>
        </row>
        <row r="2162">
          <cell r="A2162" t="str">
            <v>PS-33-21-2A-T88</v>
          </cell>
          <cell r="B2162" t="str">
            <v>22 237,09</v>
          </cell>
        </row>
        <row r="2163">
          <cell r="A2163" t="str">
            <v>PS-33-21-2A-T89</v>
          </cell>
          <cell r="B2163" t="str">
            <v>22 379,95</v>
          </cell>
        </row>
        <row r="2164">
          <cell r="A2164" t="str">
            <v>PS-33-21-2A-T90</v>
          </cell>
          <cell r="B2164" t="str">
            <v>22 522,81</v>
          </cell>
        </row>
        <row r="2165">
          <cell r="A2165" t="str">
            <v>PS-33-21-2A-T91</v>
          </cell>
          <cell r="B2165" t="str">
            <v>22 665,67</v>
          </cell>
        </row>
        <row r="2166">
          <cell r="A2166" t="str">
            <v>PS-33-21-2A-T92</v>
          </cell>
          <cell r="B2166" t="str">
            <v>22 808,52</v>
          </cell>
        </row>
        <row r="2167">
          <cell r="A2167" t="str">
            <v>PS-33-21-2A-T93</v>
          </cell>
          <cell r="B2167" t="str">
            <v>22 951,38</v>
          </cell>
        </row>
        <row r="2168">
          <cell r="A2168" t="str">
            <v>PS-33-21-2A-T94</v>
          </cell>
          <cell r="B2168" t="str">
            <v>23 094,24</v>
          </cell>
        </row>
        <row r="2169">
          <cell r="A2169" t="str">
            <v>PS-33-21-2A-T95</v>
          </cell>
          <cell r="B2169" t="str">
            <v>23 237,09</v>
          </cell>
        </row>
        <row r="2170">
          <cell r="A2170" t="str">
            <v>PS-33-21-2A-T96</v>
          </cell>
          <cell r="B2170" t="str">
            <v>23 379,95</v>
          </cell>
        </row>
        <row r="2171">
          <cell r="A2171" t="str">
            <v>PS-33-21-2A-T97</v>
          </cell>
          <cell r="B2171" t="str">
            <v>23 522,81</v>
          </cell>
        </row>
        <row r="2172">
          <cell r="A2172" t="str">
            <v>PS-33-21-2A-T98</v>
          </cell>
          <cell r="B2172" t="str">
            <v>23 665,67</v>
          </cell>
        </row>
        <row r="2173">
          <cell r="A2173" t="str">
            <v>PS-33-21-2A-T99</v>
          </cell>
          <cell r="B2173" t="str">
            <v>23 808,52</v>
          </cell>
        </row>
        <row r="2174">
          <cell r="A2174" t="str">
            <v>PS-33-21-2A-T100</v>
          </cell>
          <cell r="B2174" t="str">
            <v>23 951,38</v>
          </cell>
        </row>
        <row r="2175">
          <cell r="A2175" t="str">
            <v>PS-39-21-2</v>
          </cell>
          <cell r="B2175" t="str">
            <v>9 495,68</v>
          </cell>
        </row>
        <row r="2176">
          <cell r="A2176" t="str">
            <v>PS-39-21-2-T1</v>
          </cell>
          <cell r="B2176" t="str">
            <v>9 638,54</v>
          </cell>
        </row>
        <row r="2177">
          <cell r="A2177" t="str">
            <v>PS-39-21-2-T2</v>
          </cell>
          <cell r="B2177" t="str">
            <v>9 781,39</v>
          </cell>
        </row>
        <row r="2178">
          <cell r="A2178" t="str">
            <v>PS-39-21-2-T3</v>
          </cell>
          <cell r="B2178" t="str">
            <v>9 924,25</v>
          </cell>
        </row>
        <row r="2179">
          <cell r="A2179" t="str">
            <v>PS-39-21-2-T4</v>
          </cell>
          <cell r="B2179" t="str">
            <v>10 067,11</v>
          </cell>
        </row>
        <row r="2180">
          <cell r="A2180" t="str">
            <v>PS-39-21-2-T5</v>
          </cell>
          <cell r="B2180" t="str">
            <v>10 209,97</v>
          </cell>
        </row>
        <row r="2181">
          <cell r="A2181" t="str">
            <v>PS-39-21-2-T6</v>
          </cell>
          <cell r="B2181" t="str">
            <v>10 352,82</v>
          </cell>
        </row>
        <row r="2182">
          <cell r="A2182" t="str">
            <v>PS-39-21-2-T7</v>
          </cell>
          <cell r="B2182" t="str">
            <v>10 495,68</v>
          </cell>
        </row>
        <row r="2183">
          <cell r="A2183" t="str">
            <v>PS-39-21-2-T8</v>
          </cell>
          <cell r="B2183" t="str">
            <v>10 638,54</v>
          </cell>
        </row>
        <row r="2184">
          <cell r="A2184" t="str">
            <v>PS-39-21-2-T9</v>
          </cell>
          <cell r="B2184" t="str">
            <v>10 781,39</v>
          </cell>
        </row>
        <row r="2185">
          <cell r="A2185" t="str">
            <v>PS-39-21-2-T10</v>
          </cell>
          <cell r="B2185" t="str">
            <v>10 924,25</v>
          </cell>
        </row>
        <row r="2186">
          <cell r="A2186" t="str">
            <v>PS-39-21-2-T11</v>
          </cell>
          <cell r="B2186" t="str">
            <v>11 067,11</v>
          </cell>
        </row>
        <row r="2187">
          <cell r="A2187" t="str">
            <v>PS-39-21-2-T12</v>
          </cell>
          <cell r="B2187" t="str">
            <v>11 209,97</v>
          </cell>
        </row>
        <row r="2188">
          <cell r="A2188" t="str">
            <v>PS-39-21-2-T13</v>
          </cell>
          <cell r="B2188" t="str">
            <v>11 352,82</v>
          </cell>
        </row>
        <row r="2189">
          <cell r="A2189" t="str">
            <v>PS-39-21-2-T14</v>
          </cell>
          <cell r="B2189" t="str">
            <v>11 495,68</v>
          </cell>
        </row>
        <row r="2190">
          <cell r="A2190" t="str">
            <v>PS-39-21-2-T15</v>
          </cell>
          <cell r="B2190" t="str">
            <v>11 638,54</v>
          </cell>
        </row>
        <row r="2191">
          <cell r="A2191" t="str">
            <v>PS-39-21-2-T16</v>
          </cell>
          <cell r="B2191" t="str">
            <v>11 781,39</v>
          </cell>
        </row>
        <row r="2192">
          <cell r="A2192" t="str">
            <v>PS-39-21-2-T17</v>
          </cell>
          <cell r="B2192" t="str">
            <v>11 924,25</v>
          </cell>
        </row>
        <row r="2193">
          <cell r="A2193" t="str">
            <v>PS-39-21-2-T18</v>
          </cell>
          <cell r="B2193" t="str">
            <v>12 067,11</v>
          </cell>
        </row>
        <row r="2194">
          <cell r="A2194" t="str">
            <v>PS-39-21-2-T19</v>
          </cell>
          <cell r="B2194" t="str">
            <v>12 209,97</v>
          </cell>
        </row>
        <row r="2195">
          <cell r="A2195" t="str">
            <v>PS-39-21-2-T20</v>
          </cell>
          <cell r="B2195" t="str">
            <v>12 352,82</v>
          </cell>
        </row>
        <row r="2196">
          <cell r="A2196" t="str">
            <v>PS-39-21-2-T21</v>
          </cell>
          <cell r="B2196" t="str">
            <v>12 495,68</v>
          </cell>
        </row>
        <row r="2197">
          <cell r="A2197" t="str">
            <v>PS-39-21-2-T22</v>
          </cell>
          <cell r="B2197" t="str">
            <v>12 638,54</v>
          </cell>
        </row>
        <row r="2198">
          <cell r="A2198" t="str">
            <v>PS-39-21-2-T23</v>
          </cell>
          <cell r="B2198" t="str">
            <v>12 781,39</v>
          </cell>
        </row>
        <row r="2199">
          <cell r="A2199" t="str">
            <v>PS-39-21-2-T24</v>
          </cell>
          <cell r="B2199" t="str">
            <v>12 924,25</v>
          </cell>
        </row>
        <row r="2200">
          <cell r="A2200" t="str">
            <v>PS-39-21-2-T25</v>
          </cell>
          <cell r="B2200" t="str">
            <v>13 067,11</v>
          </cell>
        </row>
        <row r="2201">
          <cell r="A2201" t="str">
            <v>PS-39-21-2-T26</v>
          </cell>
          <cell r="B2201" t="str">
            <v>13 209,97</v>
          </cell>
        </row>
        <row r="2202">
          <cell r="A2202" t="str">
            <v>PS-39-21-2-T27</v>
          </cell>
          <cell r="B2202" t="str">
            <v>13 352,82</v>
          </cell>
        </row>
        <row r="2203">
          <cell r="A2203" t="str">
            <v>PS-39-21-2-T28</v>
          </cell>
          <cell r="B2203" t="str">
            <v>13 495,68</v>
          </cell>
        </row>
        <row r="2204">
          <cell r="A2204" t="str">
            <v>PS-39-21-2-T29</v>
          </cell>
          <cell r="B2204" t="str">
            <v>13 638,54</v>
          </cell>
        </row>
        <row r="2205">
          <cell r="A2205" t="str">
            <v>PS-39-21-2-T30</v>
          </cell>
          <cell r="B2205" t="str">
            <v>13 781,39</v>
          </cell>
        </row>
        <row r="2206">
          <cell r="A2206" t="str">
            <v>PS-39-21-2-T31</v>
          </cell>
          <cell r="B2206" t="str">
            <v>13 924,25</v>
          </cell>
        </row>
        <row r="2207">
          <cell r="A2207" t="str">
            <v>PS-39-21-2-T32</v>
          </cell>
          <cell r="B2207" t="str">
            <v>14 067,11</v>
          </cell>
        </row>
        <row r="2208">
          <cell r="A2208" t="str">
            <v>PS-39-21-2-T33</v>
          </cell>
          <cell r="B2208" t="str">
            <v>14 209,97</v>
          </cell>
        </row>
        <row r="2209">
          <cell r="A2209" t="str">
            <v>PS-39-21-2-T34</v>
          </cell>
          <cell r="B2209" t="str">
            <v>14 352,82</v>
          </cell>
        </row>
        <row r="2210">
          <cell r="A2210" t="str">
            <v>PS-39-21-2-T35</v>
          </cell>
          <cell r="B2210" t="str">
            <v>14 495,68</v>
          </cell>
        </row>
        <row r="2211">
          <cell r="A2211" t="str">
            <v>PS-39-21-2-T36</v>
          </cell>
          <cell r="B2211" t="str">
            <v>14 638,54</v>
          </cell>
        </row>
        <row r="2212">
          <cell r="A2212" t="str">
            <v>PS-39-21-2-T37</v>
          </cell>
          <cell r="B2212" t="str">
            <v>14 781,39</v>
          </cell>
        </row>
        <row r="2213">
          <cell r="A2213" t="str">
            <v>PS-39-21-2-T38</v>
          </cell>
          <cell r="B2213" t="str">
            <v>14 924,25</v>
          </cell>
        </row>
        <row r="2214">
          <cell r="A2214" t="str">
            <v>PS-39-21-2-T39</v>
          </cell>
          <cell r="B2214" t="str">
            <v>15 067,11</v>
          </cell>
        </row>
        <row r="2215">
          <cell r="A2215" t="str">
            <v>PS-39-21-2-T40</v>
          </cell>
          <cell r="B2215" t="str">
            <v>15 209,97</v>
          </cell>
        </row>
        <row r="2216">
          <cell r="A2216" t="str">
            <v>PS-39-21-2-T41</v>
          </cell>
          <cell r="B2216" t="str">
            <v>15 352,82</v>
          </cell>
        </row>
        <row r="2217">
          <cell r="A2217" t="str">
            <v>PS-39-21-2-T42</v>
          </cell>
          <cell r="B2217" t="str">
            <v>15 495,68</v>
          </cell>
        </row>
        <row r="2218">
          <cell r="A2218" t="str">
            <v>PS-39-21-2-T43</v>
          </cell>
          <cell r="B2218" t="str">
            <v>15 638,54</v>
          </cell>
        </row>
        <row r="2219">
          <cell r="A2219" t="str">
            <v>PS-39-21-2-T44</v>
          </cell>
          <cell r="B2219" t="str">
            <v>15 781,39</v>
          </cell>
        </row>
        <row r="2220">
          <cell r="A2220" t="str">
            <v>PS-39-21-2-T45</v>
          </cell>
          <cell r="B2220" t="str">
            <v>15 924,25</v>
          </cell>
        </row>
        <row r="2221">
          <cell r="A2221" t="str">
            <v>PS-39-21-2-T46</v>
          </cell>
          <cell r="B2221" t="str">
            <v>16 067,11</v>
          </cell>
        </row>
        <row r="2222">
          <cell r="A2222" t="str">
            <v>PS-39-21-2-T47</v>
          </cell>
          <cell r="B2222" t="str">
            <v>16 209,97</v>
          </cell>
        </row>
        <row r="2223">
          <cell r="A2223" t="str">
            <v>PS-39-21-2-T48</v>
          </cell>
          <cell r="B2223" t="str">
            <v>16 352,82</v>
          </cell>
        </row>
        <row r="2224">
          <cell r="A2224" t="str">
            <v>PS-39-21-2-T49</v>
          </cell>
          <cell r="B2224" t="str">
            <v>16 495,68</v>
          </cell>
        </row>
        <row r="2225">
          <cell r="A2225" t="str">
            <v>PS-39-21-2-T50</v>
          </cell>
          <cell r="B2225" t="str">
            <v>16 638,54</v>
          </cell>
        </row>
        <row r="2226">
          <cell r="A2226" t="str">
            <v>PS-39-21-2-T51</v>
          </cell>
          <cell r="B2226" t="str">
            <v>16 781,39</v>
          </cell>
        </row>
        <row r="2227">
          <cell r="A2227" t="str">
            <v>PS-39-21-2-T52</v>
          </cell>
          <cell r="B2227" t="str">
            <v>16 924,25</v>
          </cell>
        </row>
        <row r="2228">
          <cell r="A2228" t="str">
            <v>PS-39-21-2-T53</v>
          </cell>
          <cell r="B2228" t="str">
            <v>17 067,11</v>
          </cell>
        </row>
        <row r="2229">
          <cell r="A2229" t="str">
            <v>PS-39-21-2-T54</v>
          </cell>
          <cell r="B2229" t="str">
            <v>17 209,97</v>
          </cell>
        </row>
        <row r="2230">
          <cell r="A2230" t="str">
            <v>PS-39-21-2-T55</v>
          </cell>
          <cell r="B2230" t="str">
            <v>17 352,82</v>
          </cell>
        </row>
        <row r="2231">
          <cell r="A2231" t="str">
            <v>PS-39-21-2-T56</v>
          </cell>
          <cell r="B2231" t="str">
            <v>17 495,68</v>
          </cell>
        </row>
        <row r="2232">
          <cell r="A2232" t="str">
            <v>PS-39-21-2-T57</v>
          </cell>
          <cell r="B2232" t="str">
            <v>17 638,54</v>
          </cell>
        </row>
        <row r="2233">
          <cell r="A2233" t="str">
            <v>PS-39-21-2-T58</v>
          </cell>
          <cell r="B2233" t="str">
            <v>17 781,39</v>
          </cell>
        </row>
        <row r="2234">
          <cell r="A2234" t="str">
            <v>PS-39-21-2-T59</v>
          </cell>
          <cell r="B2234" t="str">
            <v>17 924,25</v>
          </cell>
        </row>
        <row r="2235">
          <cell r="A2235" t="str">
            <v>PS-39-21-2-T60</v>
          </cell>
          <cell r="B2235" t="str">
            <v>18 067,11</v>
          </cell>
        </row>
        <row r="2236">
          <cell r="A2236" t="str">
            <v>PS-39-21-2-T61</v>
          </cell>
          <cell r="B2236" t="str">
            <v>18 209,97</v>
          </cell>
        </row>
        <row r="2237">
          <cell r="A2237" t="str">
            <v>PS-39-21-2-T62</v>
          </cell>
          <cell r="B2237" t="str">
            <v>18 352,82</v>
          </cell>
        </row>
        <row r="2238">
          <cell r="A2238" t="str">
            <v>PS-39-21-2-T63</v>
          </cell>
          <cell r="B2238" t="str">
            <v>18 495,68</v>
          </cell>
        </row>
        <row r="2239">
          <cell r="A2239" t="str">
            <v>PS-39-21-2-T64</v>
          </cell>
          <cell r="B2239" t="str">
            <v>18 638,54</v>
          </cell>
        </row>
        <row r="2240">
          <cell r="A2240" t="str">
            <v>PS-39-21-2-T65</v>
          </cell>
          <cell r="B2240" t="str">
            <v>18 781,39</v>
          </cell>
        </row>
        <row r="2241">
          <cell r="A2241" t="str">
            <v>PS-39-21-2-T66</v>
          </cell>
          <cell r="B2241" t="str">
            <v>18 924,25</v>
          </cell>
        </row>
        <row r="2242">
          <cell r="A2242" t="str">
            <v>PS-39-21-2-T67</v>
          </cell>
          <cell r="B2242" t="str">
            <v>19 067,11</v>
          </cell>
        </row>
        <row r="2243">
          <cell r="A2243" t="str">
            <v>PS-39-21-2-T68</v>
          </cell>
          <cell r="B2243" t="str">
            <v>19 209,97</v>
          </cell>
        </row>
        <row r="2244">
          <cell r="A2244" t="str">
            <v>PS-39-21-2-T69</v>
          </cell>
          <cell r="B2244" t="str">
            <v>19 352,82</v>
          </cell>
        </row>
        <row r="2245">
          <cell r="A2245" t="str">
            <v>PS-39-21-2-T70</v>
          </cell>
          <cell r="B2245" t="str">
            <v>19 495,68</v>
          </cell>
        </row>
        <row r="2246">
          <cell r="A2246" t="str">
            <v>PS-39-21-2-T71</v>
          </cell>
          <cell r="B2246" t="str">
            <v>19 638,54</v>
          </cell>
        </row>
        <row r="2247">
          <cell r="A2247" t="str">
            <v>PS-39-21-2-T72</v>
          </cell>
          <cell r="B2247" t="str">
            <v>19 781,39</v>
          </cell>
        </row>
        <row r="2248">
          <cell r="A2248" t="str">
            <v>PS-39-21-2-T73</v>
          </cell>
          <cell r="B2248" t="str">
            <v>19 924,25</v>
          </cell>
        </row>
        <row r="2249">
          <cell r="A2249" t="str">
            <v>PS-39-21-2-T74</v>
          </cell>
          <cell r="B2249" t="str">
            <v>20 067,11</v>
          </cell>
        </row>
        <row r="2250">
          <cell r="A2250" t="str">
            <v>PS-39-21-2-T75</v>
          </cell>
          <cell r="B2250" t="str">
            <v>20 209,97</v>
          </cell>
        </row>
        <row r="2251">
          <cell r="A2251" t="str">
            <v>PS-39-21-2-T76</v>
          </cell>
          <cell r="B2251" t="str">
            <v>20 352,82</v>
          </cell>
        </row>
        <row r="2252">
          <cell r="A2252" t="str">
            <v>PS-39-21-2-T77</v>
          </cell>
          <cell r="B2252" t="str">
            <v>20 495,68</v>
          </cell>
        </row>
        <row r="2253">
          <cell r="A2253" t="str">
            <v>PS-39-21-2-T78</v>
          </cell>
          <cell r="B2253" t="str">
            <v>20 638,54</v>
          </cell>
        </row>
        <row r="2254">
          <cell r="A2254" t="str">
            <v>PS-39-21-2-T79</v>
          </cell>
          <cell r="B2254" t="str">
            <v>20 781,39</v>
          </cell>
        </row>
        <row r="2255">
          <cell r="A2255" t="str">
            <v>PS-39-21-2-T80</v>
          </cell>
          <cell r="B2255" t="str">
            <v>20 924,25</v>
          </cell>
        </row>
        <row r="2256">
          <cell r="A2256" t="str">
            <v>PS-39-21-2-T81</v>
          </cell>
          <cell r="B2256" t="str">
            <v>21 067,11</v>
          </cell>
        </row>
        <row r="2257">
          <cell r="A2257" t="str">
            <v>PS-39-21-2-T82</v>
          </cell>
          <cell r="B2257" t="str">
            <v>21 209,97</v>
          </cell>
        </row>
        <row r="2258">
          <cell r="A2258" t="str">
            <v>PS-39-21-2-T83</v>
          </cell>
          <cell r="B2258" t="str">
            <v>21 352,82</v>
          </cell>
        </row>
        <row r="2259">
          <cell r="A2259" t="str">
            <v>PS-39-21-2-T84</v>
          </cell>
          <cell r="B2259" t="str">
            <v>21 495,68</v>
          </cell>
        </row>
        <row r="2260">
          <cell r="A2260" t="str">
            <v>PS-39-21-2-T85</v>
          </cell>
          <cell r="B2260" t="str">
            <v>21 638,54</v>
          </cell>
        </row>
        <row r="2261">
          <cell r="A2261" t="str">
            <v>PS-39-21-2-T86</v>
          </cell>
          <cell r="B2261" t="str">
            <v>21 781,39</v>
          </cell>
        </row>
        <row r="2262">
          <cell r="A2262" t="str">
            <v>PS-39-21-2-T87</v>
          </cell>
          <cell r="B2262" t="str">
            <v>21 924,25</v>
          </cell>
        </row>
        <row r="2263">
          <cell r="A2263" t="str">
            <v>PS-39-21-2-T88</v>
          </cell>
          <cell r="B2263" t="str">
            <v>22 067,11</v>
          </cell>
        </row>
        <row r="2264">
          <cell r="A2264" t="str">
            <v>PS-39-21-2-T89</v>
          </cell>
          <cell r="B2264" t="str">
            <v>22 209,97</v>
          </cell>
        </row>
        <row r="2265">
          <cell r="A2265" t="str">
            <v>PS-39-21-2-T90</v>
          </cell>
          <cell r="B2265" t="str">
            <v>22 352,82</v>
          </cell>
        </row>
        <row r="2266">
          <cell r="A2266" t="str">
            <v>PS-39-21-2-T91</v>
          </cell>
          <cell r="B2266" t="str">
            <v>22 495,68</v>
          </cell>
        </row>
        <row r="2267">
          <cell r="A2267" t="str">
            <v>PS-39-21-2-T92</v>
          </cell>
          <cell r="B2267" t="str">
            <v>22 638,54</v>
          </cell>
        </row>
        <row r="2268">
          <cell r="A2268" t="str">
            <v>PS-39-21-2-T93</v>
          </cell>
          <cell r="B2268" t="str">
            <v>22 781,39</v>
          </cell>
        </row>
        <row r="2269">
          <cell r="A2269" t="str">
            <v>PS-39-21-2-T94</v>
          </cell>
          <cell r="B2269" t="str">
            <v>22 924,25</v>
          </cell>
        </row>
        <row r="2270">
          <cell r="A2270" t="str">
            <v>PS-39-21-2-T95</v>
          </cell>
          <cell r="B2270" t="str">
            <v>23 067,11</v>
          </cell>
        </row>
        <row r="2271">
          <cell r="A2271" t="str">
            <v>PS-39-21-2-T96</v>
          </cell>
          <cell r="B2271" t="str">
            <v>23 209,97</v>
          </cell>
        </row>
        <row r="2272">
          <cell r="A2272" t="str">
            <v>PS-39-21-2-T97</v>
          </cell>
          <cell r="B2272" t="str">
            <v>23 352,82</v>
          </cell>
        </row>
        <row r="2273">
          <cell r="A2273" t="str">
            <v>PS-39-21-2-T98</v>
          </cell>
          <cell r="B2273" t="str">
            <v>23 495,68</v>
          </cell>
        </row>
        <row r="2274">
          <cell r="A2274" t="str">
            <v>PS-39-21-2-T99</v>
          </cell>
          <cell r="B2274" t="str">
            <v>23 638,54</v>
          </cell>
        </row>
        <row r="2275">
          <cell r="A2275" t="str">
            <v>PS-39-21-2-T100</v>
          </cell>
          <cell r="B2275" t="str">
            <v>23 781,39</v>
          </cell>
        </row>
        <row r="2276">
          <cell r="A2276" t="str">
            <v>PS-39-21-2A</v>
          </cell>
          <cell r="B2276" t="str">
            <v>11 842,87</v>
          </cell>
        </row>
        <row r="2277">
          <cell r="A2277" t="str">
            <v>PS-39-21-2A-T1</v>
          </cell>
          <cell r="B2277" t="str">
            <v>11 985,73</v>
          </cell>
        </row>
        <row r="2278">
          <cell r="A2278" t="str">
            <v>PS-39-21-2A-T2</v>
          </cell>
          <cell r="B2278" t="str">
            <v>12 128,59</v>
          </cell>
        </row>
        <row r="2279">
          <cell r="A2279" t="str">
            <v>PS-39-21-2A-T3</v>
          </cell>
          <cell r="B2279" t="str">
            <v>12 271,45</v>
          </cell>
        </row>
        <row r="2280">
          <cell r="A2280" t="str">
            <v>PS-39-21-2A-T4</v>
          </cell>
          <cell r="B2280" t="str">
            <v>12 414,30</v>
          </cell>
        </row>
        <row r="2281">
          <cell r="A2281" t="str">
            <v>PS-39-21-2A-T5</v>
          </cell>
          <cell r="B2281" t="str">
            <v>12 557,16</v>
          </cell>
        </row>
        <row r="2282">
          <cell r="A2282" t="str">
            <v>PS-39-21-2A-T6</v>
          </cell>
          <cell r="B2282" t="str">
            <v>12 700,02</v>
          </cell>
        </row>
        <row r="2283">
          <cell r="A2283" t="str">
            <v>PS-39-21-2A-T7</v>
          </cell>
          <cell r="B2283" t="str">
            <v>12 842,87</v>
          </cell>
        </row>
        <row r="2284">
          <cell r="A2284" t="str">
            <v>PS-39-21-2A-T8</v>
          </cell>
          <cell r="B2284" t="str">
            <v>12 985,73</v>
          </cell>
        </row>
        <row r="2285">
          <cell r="A2285" t="str">
            <v>PS-39-21-2A-T9</v>
          </cell>
          <cell r="B2285" t="str">
            <v>13 128,59</v>
          </cell>
        </row>
        <row r="2286">
          <cell r="A2286" t="str">
            <v>PS-39-21-2A-T10</v>
          </cell>
          <cell r="B2286" t="str">
            <v>13 271,45</v>
          </cell>
        </row>
        <row r="2287">
          <cell r="A2287" t="str">
            <v>PS-39-21-2A-T11</v>
          </cell>
          <cell r="B2287" t="str">
            <v>13 414,30</v>
          </cell>
        </row>
        <row r="2288">
          <cell r="A2288" t="str">
            <v>PS-39-21-2A-T12</v>
          </cell>
          <cell r="B2288" t="str">
            <v>13 557,16</v>
          </cell>
        </row>
        <row r="2289">
          <cell r="A2289" t="str">
            <v>PS-39-21-2A-T13</v>
          </cell>
          <cell r="B2289" t="str">
            <v>13 700,02</v>
          </cell>
        </row>
        <row r="2290">
          <cell r="A2290" t="str">
            <v>PS-39-21-2A-T14</v>
          </cell>
          <cell r="B2290" t="str">
            <v>13 842,87</v>
          </cell>
        </row>
        <row r="2291">
          <cell r="A2291" t="str">
            <v>PS-39-21-2A-T15</v>
          </cell>
          <cell r="B2291" t="str">
            <v>13 985,73</v>
          </cell>
        </row>
        <row r="2292">
          <cell r="A2292" t="str">
            <v>PS-39-21-2A-T16</v>
          </cell>
          <cell r="B2292" t="str">
            <v>14 128,59</v>
          </cell>
        </row>
        <row r="2293">
          <cell r="A2293" t="str">
            <v>PS-39-21-2A-T17</v>
          </cell>
          <cell r="B2293" t="str">
            <v>14 271,45</v>
          </cell>
        </row>
        <row r="2294">
          <cell r="A2294" t="str">
            <v>PS-39-21-2A-T18</v>
          </cell>
          <cell r="B2294" t="str">
            <v>14 414,30</v>
          </cell>
        </row>
        <row r="2295">
          <cell r="A2295" t="str">
            <v>PS-39-21-2A-T19</v>
          </cell>
          <cell r="B2295" t="str">
            <v>14 557,16</v>
          </cell>
        </row>
        <row r="2296">
          <cell r="A2296" t="str">
            <v>PS-39-21-2A-T20</v>
          </cell>
          <cell r="B2296" t="str">
            <v>14 700,02</v>
          </cell>
        </row>
        <row r="2297">
          <cell r="A2297" t="str">
            <v>PS-39-21-2A-T21</v>
          </cell>
          <cell r="B2297" t="str">
            <v>14 842,87</v>
          </cell>
        </row>
        <row r="2298">
          <cell r="A2298" t="str">
            <v>PS-39-21-2A-T22</v>
          </cell>
          <cell r="B2298" t="str">
            <v>14 985,73</v>
          </cell>
        </row>
        <row r="2299">
          <cell r="A2299" t="str">
            <v>PS-39-21-2A-T23</v>
          </cell>
          <cell r="B2299" t="str">
            <v>15 128,59</v>
          </cell>
        </row>
        <row r="2300">
          <cell r="A2300" t="str">
            <v>PS-39-21-2A-T24</v>
          </cell>
          <cell r="B2300" t="str">
            <v>15 271,45</v>
          </cell>
        </row>
        <row r="2301">
          <cell r="A2301" t="str">
            <v>PS-39-21-2A-T25</v>
          </cell>
          <cell r="B2301" t="str">
            <v>15 414,30</v>
          </cell>
        </row>
        <row r="2302">
          <cell r="A2302" t="str">
            <v>PS-39-21-2A-T26</v>
          </cell>
          <cell r="B2302" t="str">
            <v>15 557,16</v>
          </cell>
        </row>
        <row r="2303">
          <cell r="A2303" t="str">
            <v>PS-39-21-2A-T27</v>
          </cell>
          <cell r="B2303" t="str">
            <v>15 700,02</v>
          </cell>
        </row>
        <row r="2304">
          <cell r="A2304" t="str">
            <v>PS-39-21-2A-T28</v>
          </cell>
          <cell r="B2304" t="str">
            <v>15 842,87</v>
          </cell>
        </row>
        <row r="2305">
          <cell r="A2305" t="str">
            <v>PS-39-21-2A-T29</v>
          </cell>
          <cell r="B2305" t="str">
            <v>15 985,73</v>
          </cell>
        </row>
        <row r="2306">
          <cell r="A2306" t="str">
            <v>PS-39-21-2A-T30</v>
          </cell>
          <cell r="B2306" t="str">
            <v>16 128,59</v>
          </cell>
        </row>
        <row r="2307">
          <cell r="A2307" t="str">
            <v>PS-39-21-2A-T31</v>
          </cell>
          <cell r="B2307" t="str">
            <v>16 271,45</v>
          </cell>
        </row>
        <row r="2308">
          <cell r="A2308" t="str">
            <v>PS-39-21-2A-T32</v>
          </cell>
          <cell r="B2308" t="str">
            <v>16 414,30</v>
          </cell>
        </row>
        <row r="2309">
          <cell r="A2309" t="str">
            <v>PS-39-21-2A-T33</v>
          </cell>
          <cell r="B2309" t="str">
            <v>16 557,16</v>
          </cell>
        </row>
        <row r="2310">
          <cell r="A2310" t="str">
            <v>PS-39-21-2A-T34</v>
          </cell>
          <cell r="B2310" t="str">
            <v>16 700,02</v>
          </cell>
        </row>
        <row r="2311">
          <cell r="A2311" t="str">
            <v>PS-39-21-2A-T35</v>
          </cell>
          <cell r="B2311" t="str">
            <v>16 842,87</v>
          </cell>
        </row>
        <row r="2312">
          <cell r="A2312" t="str">
            <v>PS-39-21-2A-T36</v>
          </cell>
          <cell r="B2312" t="str">
            <v>16 985,73</v>
          </cell>
        </row>
        <row r="2313">
          <cell r="A2313" t="str">
            <v>PS-39-21-2A-T37</v>
          </cell>
          <cell r="B2313" t="str">
            <v>17 128,59</v>
          </cell>
        </row>
        <row r="2314">
          <cell r="A2314" t="str">
            <v>PS-39-21-2A-T38</v>
          </cell>
          <cell r="B2314" t="str">
            <v>17 271,45</v>
          </cell>
        </row>
        <row r="2315">
          <cell r="A2315" t="str">
            <v>PS-39-21-2A-T39</v>
          </cell>
          <cell r="B2315" t="str">
            <v>17 414,30</v>
          </cell>
        </row>
        <row r="2316">
          <cell r="A2316" t="str">
            <v>PS-39-21-2A-T40</v>
          </cell>
          <cell r="B2316" t="str">
            <v>17 557,16</v>
          </cell>
        </row>
        <row r="2317">
          <cell r="A2317" t="str">
            <v>PS-39-21-2A-T41</v>
          </cell>
          <cell r="B2317" t="str">
            <v>17 700,02</v>
          </cell>
        </row>
        <row r="2318">
          <cell r="A2318" t="str">
            <v>PS-39-21-2A-T42</v>
          </cell>
          <cell r="B2318" t="str">
            <v>17 842,87</v>
          </cell>
        </row>
        <row r="2319">
          <cell r="A2319" t="str">
            <v>PS-39-21-2A-T43</v>
          </cell>
          <cell r="B2319" t="str">
            <v>17 985,73</v>
          </cell>
        </row>
        <row r="2320">
          <cell r="A2320" t="str">
            <v>PS-39-21-2A-T44</v>
          </cell>
          <cell r="B2320" t="str">
            <v>18 128,59</v>
          </cell>
        </row>
        <row r="2321">
          <cell r="A2321" t="str">
            <v>PS-39-21-2A-T45</v>
          </cell>
          <cell r="B2321" t="str">
            <v>18 271,45</v>
          </cell>
        </row>
        <row r="2322">
          <cell r="A2322" t="str">
            <v>PS-39-21-2A-T46</v>
          </cell>
          <cell r="B2322" t="str">
            <v>18 414,30</v>
          </cell>
        </row>
        <row r="2323">
          <cell r="A2323" t="str">
            <v>PS-39-21-2A-T47</v>
          </cell>
          <cell r="B2323" t="str">
            <v>18 557,16</v>
          </cell>
        </row>
        <row r="2324">
          <cell r="A2324" t="str">
            <v>PS-39-21-2A-T48</v>
          </cell>
          <cell r="B2324" t="str">
            <v>18 700,02</v>
          </cell>
        </row>
        <row r="2325">
          <cell r="A2325" t="str">
            <v>PS-39-21-2A-T49</v>
          </cell>
          <cell r="B2325" t="str">
            <v>18 842,87</v>
          </cell>
        </row>
        <row r="2326">
          <cell r="A2326" t="str">
            <v>PS-39-21-2A-T50</v>
          </cell>
          <cell r="B2326" t="str">
            <v>18 985,73</v>
          </cell>
        </row>
        <row r="2327">
          <cell r="A2327" t="str">
            <v>PS-39-21-2A-T51</v>
          </cell>
          <cell r="B2327" t="str">
            <v>19 128,59</v>
          </cell>
        </row>
        <row r="2328">
          <cell r="A2328" t="str">
            <v>PS-39-21-2A-T52</v>
          </cell>
          <cell r="B2328" t="str">
            <v>19 271,45</v>
          </cell>
        </row>
        <row r="2329">
          <cell r="A2329" t="str">
            <v>PS-39-21-2A-T53</v>
          </cell>
          <cell r="B2329" t="str">
            <v>19 414,30</v>
          </cell>
        </row>
        <row r="2330">
          <cell r="A2330" t="str">
            <v>PS-39-21-2A-T54</v>
          </cell>
          <cell r="B2330" t="str">
            <v>19 557,16</v>
          </cell>
        </row>
        <row r="2331">
          <cell r="A2331" t="str">
            <v>PS-39-21-2A-T55</v>
          </cell>
          <cell r="B2331" t="str">
            <v>19 700,02</v>
          </cell>
        </row>
        <row r="2332">
          <cell r="A2332" t="str">
            <v>PS-39-21-2A-T56</v>
          </cell>
          <cell r="B2332" t="str">
            <v>19 842,87</v>
          </cell>
        </row>
        <row r="2333">
          <cell r="A2333" t="str">
            <v>PS-39-21-2A-T57</v>
          </cell>
          <cell r="B2333" t="str">
            <v>19 985,73</v>
          </cell>
        </row>
        <row r="2334">
          <cell r="A2334" t="str">
            <v>PS-39-21-2A-T58</v>
          </cell>
          <cell r="B2334" t="str">
            <v>20 128,59</v>
          </cell>
        </row>
        <row r="2335">
          <cell r="A2335" t="str">
            <v>PS-39-21-2A-T59</v>
          </cell>
          <cell r="B2335" t="str">
            <v>20 271,45</v>
          </cell>
        </row>
        <row r="2336">
          <cell r="A2336" t="str">
            <v>PS-39-21-2A-T60</v>
          </cell>
          <cell r="B2336" t="str">
            <v>20 414,30</v>
          </cell>
        </row>
        <row r="2337">
          <cell r="A2337" t="str">
            <v>PS-39-21-2A-T61</v>
          </cell>
          <cell r="B2337" t="str">
            <v>20 557,16</v>
          </cell>
        </row>
        <row r="2338">
          <cell r="A2338" t="str">
            <v>PS-39-21-2A-T62</v>
          </cell>
          <cell r="B2338" t="str">
            <v>20 700,02</v>
          </cell>
        </row>
        <row r="2339">
          <cell r="A2339" t="str">
            <v>PS-39-21-2A-T63</v>
          </cell>
          <cell r="B2339" t="str">
            <v>20 842,87</v>
          </cell>
        </row>
        <row r="2340">
          <cell r="A2340" t="str">
            <v>PS-39-21-2A-T64</v>
          </cell>
          <cell r="B2340" t="str">
            <v>20 985,73</v>
          </cell>
        </row>
        <row r="2341">
          <cell r="A2341" t="str">
            <v>PS-39-21-2A-T65</v>
          </cell>
          <cell r="B2341" t="str">
            <v>21 128,59</v>
          </cell>
        </row>
        <row r="2342">
          <cell r="A2342" t="str">
            <v>PS-39-21-2A-T66</v>
          </cell>
          <cell r="B2342" t="str">
            <v>21 271,45</v>
          </cell>
        </row>
        <row r="2343">
          <cell r="A2343" t="str">
            <v>PS-39-21-2A-T67</v>
          </cell>
          <cell r="B2343" t="str">
            <v>21 414,30</v>
          </cell>
        </row>
        <row r="2344">
          <cell r="A2344" t="str">
            <v>PS-39-21-2A-T68</v>
          </cell>
          <cell r="B2344" t="str">
            <v>21 557,16</v>
          </cell>
        </row>
        <row r="2345">
          <cell r="A2345" t="str">
            <v>PS-39-21-2A-T69</v>
          </cell>
          <cell r="B2345" t="str">
            <v>21 700,02</v>
          </cell>
        </row>
        <row r="2346">
          <cell r="A2346" t="str">
            <v>PS-39-21-2A-T70</v>
          </cell>
          <cell r="B2346" t="str">
            <v>21 842,87</v>
          </cell>
        </row>
        <row r="2347">
          <cell r="A2347" t="str">
            <v>PS-39-21-2A-T71</v>
          </cell>
          <cell r="B2347" t="str">
            <v>21 985,73</v>
          </cell>
        </row>
        <row r="2348">
          <cell r="A2348" t="str">
            <v>PS-39-21-2A-T72</v>
          </cell>
          <cell r="B2348" t="str">
            <v>22 128,59</v>
          </cell>
        </row>
        <row r="2349">
          <cell r="A2349" t="str">
            <v>PS-39-21-2A-T73</v>
          </cell>
          <cell r="B2349" t="str">
            <v>22 271,45</v>
          </cell>
        </row>
        <row r="2350">
          <cell r="A2350" t="str">
            <v>PS-39-21-2A-T74</v>
          </cell>
          <cell r="B2350" t="str">
            <v>22 414,30</v>
          </cell>
        </row>
        <row r="2351">
          <cell r="A2351" t="str">
            <v>PS-39-21-2A-T75</v>
          </cell>
          <cell r="B2351" t="str">
            <v>22 557,16</v>
          </cell>
        </row>
        <row r="2352">
          <cell r="A2352" t="str">
            <v>PS-39-21-2A-T76</v>
          </cell>
          <cell r="B2352" t="str">
            <v>22 700,02</v>
          </cell>
        </row>
        <row r="2353">
          <cell r="A2353" t="str">
            <v>PS-39-21-2A-T77</v>
          </cell>
          <cell r="B2353" t="str">
            <v>22 842,87</v>
          </cell>
        </row>
        <row r="2354">
          <cell r="A2354" t="str">
            <v>PS-39-21-2A-T78</v>
          </cell>
          <cell r="B2354" t="str">
            <v>22 985,73</v>
          </cell>
        </row>
        <row r="2355">
          <cell r="A2355" t="str">
            <v>PS-39-21-2A-T79</v>
          </cell>
          <cell r="B2355" t="str">
            <v>23 128,59</v>
          </cell>
        </row>
        <row r="2356">
          <cell r="A2356" t="str">
            <v>PS-39-21-2A-T80</v>
          </cell>
          <cell r="B2356" t="str">
            <v>23 271,45</v>
          </cell>
        </row>
        <row r="2357">
          <cell r="A2357" t="str">
            <v>PS-39-21-2A-T81</v>
          </cell>
          <cell r="B2357" t="str">
            <v>23 414,30</v>
          </cell>
        </row>
        <row r="2358">
          <cell r="A2358" t="str">
            <v>PS-39-21-2A-T82</v>
          </cell>
          <cell r="B2358" t="str">
            <v>23 557,16</v>
          </cell>
        </row>
        <row r="2359">
          <cell r="A2359" t="str">
            <v>PS-39-21-2A-T83</v>
          </cell>
          <cell r="B2359" t="str">
            <v>23 700,02</v>
          </cell>
        </row>
        <row r="2360">
          <cell r="A2360" t="str">
            <v>PS-39-21-2A-T84</v>
          </cell>
          <cell r="B2360" t="str">
            <v>23 842,87</v>
          </cell>
        </row>
        <row r="2361">
          <cell r="A2361" t="str">
            <v>PS-39-21-2A-T85</v>
          </cell>
          <cell r="B2361" t="str">
            <v>23 985,73</v>
          </cell>
        </row>
        <row r="2362">
          <cell r="A2362" t="str">
            <v>PS-39-21-2A-T86</v>
          </cell>
          <cell r="B2362" t="str">
            <v>24 128,59</v>
          </cell>
        </row>
        <row r="2363">
          <cell r="A2363" t="str">
            <v>PS-39-21-2A-T87</v>
          </cell>
          <cell r="B2363" t="str">
            <v>24 271,45</v>
          </cell>
        </row>
        <row r="2364">
          <cell r="A2364" t="str">
            <v>PS-39-21-2A-T88</v>
          </cell>
          <cell r="B2364" t="str">
            <v>24 414,30</v>
          </cell>
        </row>
        <row r="2365">
          <cell r="A2365" t="str">
            <v>PS-39-21-2A-T89</v>
          </cell>
          <cell r="B2365" t="str">
            <v>24 557,16</v>
          </cell>
        </row>
        <row r="2366">
          <cell r="A2366" t="str">
            <v>PS-39-21-2A-T90</v>
          </cell>
          <cell r="B2366" t="str">
            <v>24 700,02</v>
          </cell>
        </row>
        <row r="2367">
          <cell r="A2367" t="str">
            <v>PS-39-21-2A-T91</v>
          </cell>
          <cell r="B2367" t="str">
            <v>24 842,87</v>
          </cell>
        </row>
        <row r="2368">
          <cell r="A2368" t="str">
            <v>PS-39-21-2A-T92</v>
          </cell>
          <cell r="B2368" t="str">
            <v>24 985,73</v>
          </cell>
        </row>
        <row r="2369">
          <cell r="A2369" t="str">
            <v>PS-39-21-2A-T93</v>
          </cell>
          <cell r="B2369" t="str">
            <v>25 128,59</v>
          </cell>
        </row>
        <row r="2370">
          <cell r="A2370" t="str">
            <v>PS-39-21-2A-T94</v>
          </cell>
          <cell r="B2370" t="str">
            <v>25 271,45</v>
          </cell>
        </row>
        <row r="2371">
          <cell r="A2371" t="str">
            <v>PS-39-21-2A-T95</v>
          </cell>
          <cell r="B2371" t="str">
            <v>25 414,30</v>
          </cell>
        </row>
        <row r="2372">
          <cell r="A2372" t="str">
            <v>PS-39-21-2A-T96</v>
          </cell>
          <cell r="B2372" t="str">
            <v>25 557,16</v>
          </cell>
        </row>
        <row r="2373">
          <cell r="A2373" t="str">
            <v>PS-39-21-2A-T97</v>
          </cell>
          <cell r="B2373" t="str">
            <v>25 700,02</v>
          </cell>
        </row>
        <row r="2374">
          <cell r="A2374" t="str">
            <v>PS-39-21-2A-T98</v>
          </cell>
          <cell r="B2374" t="str">
            <v>25 842,87</v>
          </cell>
        </row>
        <row r="2375">
          <cell r="A2375" t="str">
            <v>PS-39-21-2A-T99</v>
          </cell>
          <cell r="B2375" t="str">
            <v>25 985,73</v>
          </cell>
        </row>
        <row r="2376">
          <cell r="A2376" t="str">
            <v>PS-39-21-2A-T100</v>
          </cell>
          <cell r="B2376" t="str">
            <v>26 128,59</v>
          </cell>
        </row>
        <row r="2377">
          <cell r="A2377" t="str">
            <v>PS-45-21-2</v>
          </cell>
          <cell r="B2377" t="str">
            <v>13 234,56</v>
          </cell>
        </row>
        <row r="2378">
          <cell r="A2378" t="str">
            <v>PS-45-21-2-T1</v>
          </cell>
          <cell r="B2378" t="str">
            <v>13 377,42</v>
          </cell>
        </row>
        <row r="2379">
          <cell r="A2379" t="str">
            <v>PS-45-21-2-T2</v>
          </cell>
          <cell r="B2379" t="str">
            <v>13 520,27</v>
          </cell>
        </row>
        <row r="2380">
          <cell r="A2380" t="str">
            <v>PS-45-21-2-T3</v>
          </cell>
          <cell r="B2380" t="str">
            <v>13 663,13</v>
          </cell>
        </row>
        <row r="2381">
          <cell r="A2381" t="str">
            <v>PS-45-21-2-T4</v>
          </cell>
          <cell r="B2381" t="str">
            <v>13 805,99</v>
          </cell>
        </row>
        <row r="2382">
          <cell r="A2382" t="str">
            <v>PS-45-21-2-T5</v>
          </cell>
          <cell r="B2382" t="str">
            <v>13 948,85</v>
          </cell>
        </row>
        <row r="2383">
          <cell r="A2383" t="str">
            <v>PS-45-21-2-T6</v>
          </cell>
          <cell r="B2383" t="str">
            <v>14 091,70</v>
          </cell>
        </row>
        <row r="2384">
          <cell r="A2384" t="str">
            <v>PS-45-21-2-T7</v>
          </cell>
          <cell r="B2384" t="str">
            <v>14 234,56</v>
          </cell>
        </row>
        <row r="2385">
          <cell r="A2385" t="str">
            <v>PS-45-21-2-T8</v>
          </cell>
          <cell r="B2385" t="str">
            <v>14 377,42</v>
          </cell>
        </row>
        <row r="2386">
          <cell r="A2386" t="str">
            <v>PS-45-21-2-T9</v>
          </cell>
          <cell r="B2386" t="str">
            <v>14 520,27</v>
          </cell>
        </row>
        <row r="2387">
          <cell r="A2387" t="str">
            <v>PS-45-21-2-T10</v>
          </cell>
          <cell r="B2387" t="str">
            <v>14 663,13</v>
          </cell>
        </row>
        <row r="2388">
          <cell r="A2388" t="str">
            <v>PS-45-21-2-T11</v>
          </cell>
          <cell r="B2388" t="str">
            <v>14 805,99</v>
          </cell>
        </row>
        <row r="2389">
          <cell r="A2389" t="str">
            <v>PS-45-21-2-T12</v>
          </cell>
          <cell r="B2389" t="str">
            <v>14 948,85</v>
          </cell>
        </row>
        <row r="2390">
          <cell r="A2390" t="str">
            <v>PS-45-21-2-T13</v>
          </cell>
          <cell r="B2390" t="str">
            <v>15 091,70</v>
          </cell>
        </row>
        <row r="2391">
          <cell r="A2391" t="str">
            <v>PS-45-21-2-T14</v>
          </cell>
          <cell r="B2391" t="str">
            <v>15 234,56</v>
          </cell>
        </row>
        <row r="2392">
          <cell r="A2392" t="str">
            <v>PS-45-21-2-T15</v>
          </cell>
          <cell r="B2392" t="str">
            <v>15 377,42</v>
          </cell>
        </row>
        <row r="2393">
          <cell r="A2393" t="str">
            <v>PS-45-21-2-T16</v>
          </cell>
          <cell r="B2393" t="str">
            <v>15 520,27</v>
          </cell>
        </row>
        <row r="2394">
          <cell r="A2394" t="str">
            <v>PS-45-21-2-T17</v>
          </cell>
          <cell r="B2394" t="str">
            <v>15 663,13</v>
          </cell>
        </row>
        <row r="2395">
          <cell r="A2395" t="str">
            <v>PS-45-21-2-T18</v>
          </cell>
          <cell r="B2395" t="str">
            <v>15 805,99</v>
          </cell>
        </row>
        <row r="2396">
          <cell r="A2396" t="str">
            <v>PS-45-21-2-T19</v>
          </cell>
          <cell r="B2396" t="str">
            <v>15 948,85</v>
          </cell>
        </row>
        <row r="2397">
          <cell r="A2397" t="str">
            <v>PS-45-21-2-T20</v>
          </cell>
          <cell r="B2397" t="str">
            <v>16 091,70</v>
          </cell>
        </row>
        <row r="2398">
          <cell r="A2398" t="str">
            <v>PS-45-21-2-T21</v>
          </cell>
          <cell r="B2398" t="str">
            <v>16 234,56</v>
          </cell>
        </row>
        <row r="2399">
          <cell r="A2399" t="str">
            <v>PS-45-21-2-T22</v>
          </cell>
          <cell r="B2399" t="str">
            <v>16 377,42</v>
          </cell>
        </row>
        <row r="2400">
          <cell r="A2400" t="str">
            <v>PS-45-21-2-T23</v>
          </cell>
          <cell r="B2400" t="str">
            <v>16 520,27</v>
          </cell>
        </row>
        <row r="2401">
          <cell r="A2401" t="str">
            <v>PS-45-21-2-T24</v>
          </cell>
          <cell r="B2401" t="str">
            <v>16 663,13</v>
          </cell>
        </row>
        <row r="2402">
          <cell r="A2402" t="str">
            <v>PS-45-21-2-T25</v>
          </cell>
          <cell r="B2402" t="str">
            <v>16 805,99</v>
          </cell>
        </row>
        <row r="2403">
          <cell r="A2403" t="str">
            <v>PS-45-21-2-T26</v>
          </cell>
          <cell r="B2403" t="str">
            <v>16 948,85</v>
          </cell>
        </row>
        <row r="2404">
          <cell r="A2404" t="str">
            <v>PS-45-21-2-T27</v>
          </cell>
          <cell r="B2404" t="str">
            <v>17 091,70</v>
          </cell>
        </row>
        <row r="2405">
          <cell r="A2405" t="str">
            <v>PS-45-21-2-T28</v>
          </cell>
          <cell r="B2405" t="str">
            <v>17 234,56</v>
          </cell>
        </row>
        <row r="2406">
          <cell r="A2406" t="str">
            <v>PS-45-21-2-T29</v>
          </cell>
          <cell r="B2406" t="str">
            <v>17 377,42</v>
          </cell>
        </row>
        <row r="2407">
          <cell r="A2407" t="str">
            <v>PS-45-21-2-T30</v>
          </cell>
          <cell r="B2407" t="str">
            <v>17 520,27</v>
          </cell>
        </row>
        <row r="2408">
          <cell r="A2408" t="str">
            <v>PS-45-21-2-T31</v>
          </cell>
          <cell r="B2408" t="str">
            <v>17 663,13</v>
          </cell>
        </row>
        <row r="2409">
          <cell r="A2409" t="str">
            <v>PS-45-21-2-T32</v>
          </cell>
          <cell r="B2409" t="str">
            <v>17 805,99</v>
          </cell>
        </row>
        <row r="2410">
          <cell r="A2410" t="str">
            <v>PS-45-21-2-T33</v>
          </cell>
          <cell r="B2410" t="str">
            <v>17 948,85</v>
          </cell>
        </row>
        <row r="2411">
          <cell r="A2411" t="str">
            <v>PS-45-21-2-T34</v>
          </cell>
          <cell r="B2411" t="str">
            <v>18 091,70</v>
          </cell>
        </row>
        <row r="2412">
          <cell r="A2412" t="str">
            <v>PS-45-21-2-T35</v>
          </cell>
          <cell r="B2412" t="str">
            <v>18 234,56</v>
          </cell>
        </row>
        <row r="2413">
          <cell r="A2413" t="str">
            <v>PS-45-21-2-T36</v>
          </cell>
          <cell r="B2413" t="str">
            <v>18 377,42</v>
          </cell>
        </row>
        <row r="2414">
          <cell r="A2414" t="str">
            <v>PS-45-21-2-T37</v>
          </cell>
          <cell r="B2414" t="str">
            <v>18 520,27</v>
          </cell>
        </row>
        <row r="2415">
          <cell r="A2415" t="str">
            <v>PS-45-21-2-T38</v>
          </cell>
          <cell r="B2415" t="str">
            <v>18 663,13</v>
          </cell>
        </row>
        <row r="2416">
          <cell r="A2416" t="str">
            <v>PS-45-21-2-T39</v>
          </cell>
          <cell r="B2416" t="str">
            <v>18 805,99</v>
          </cell>
        </row>
        <row r="2417">
          <cell r="A2417" t="str">
            <v>PS-45-21-2-T40</v>
          </cell>
          <cell r="B2417" t="str">
            <v>18 948,85</v>
          </cell>
        </row>
        <row r="2418">
          <cell r="A2418" t="str">
            <v>PS-45-21-2-T41</v>
          </cell>
          <cell r="B2418" t="str">
            <v>19 091,70</v>
          </cell>
        </row>
        <row r="2419">
          <cell r="A2419" t="str">
            <v>PS-45-21-2-T42</v>
          </cell>
          <cell r="B2419" t="str">
            <v>19 234,56</v>
          </cell>
        </row>
        <row r="2420">
          <cell r="A2420" t="str">
            <v>PS-45-21-2-T43</v>
          </cell>
          <cell r="B2420" t="str">
            <v>19 377,42</v>
          </cell>
        </row>
        <row r="2421">
          <cell r="A2421" t="str">
            <v>PS-45-21-2-T44</v>
          </cell>
          <cell r="B2421" t="str">
            <v>19 520,27</v>
          </cell>
        </row>
        <row r="2422">
          <cell r="A2422" t="str">
            <v>PS-45-21-2-T45</v>
          </cell>
          <cell r="B2422" t="str">
            <v>19 663,13</v>
          </cell>
        </row>
        <row r="2423">
          <cell r="A2423" t="str">
            <v>PS-45-21-2-T46</v>
          </cell>
          <cell r="B2423" t="str">
            <v>19 805,99</v>
          </cell>
        </row>
        <row r="2424">
          <cell r="A2424" t="str">
            <v>PS-45-21-2-T47</v>
          </cell>
          <cell r="B2424" t="str">
            <v>19 948,85</v>
          </cell>
        </row>
        <row r="2425">
          <cell r="A2425" t="str">
            <v>PS-45-21-2-T48</v>
          </cell>
          <cell r="B2425" t="str">
            <v>20 091,70</v>
          </cell>
        </row>
        <row r="2426">
          <cell r="A2426" t="str">
            <v>PS-45-21-2-T49</v>
          </cell>
          <cell r="B2426" t="str">
            <v>20 234,56</v>
          </cell>
        </row>
        <row r="2427">
          <cell r="A2427" t="str">
            <v>PS-45-21-2-T50</v>
          </cell>
          <cell r="B2427" t="str">
            <v>20 377,42</v>
          </cell>
        </row>
        <row r="2428">
          <cell r="A2428" t="str">
            <v>PS-45-21-2-T51</v>
          </cell>
          <cell r="B2428" t="str">
            <v>20 520,27</v>
          </cell>
        </row>
        <row r="2429">
          <cell r="A2429" t="str">
            <v>PS-45-21-2-T52</v>
          </cell>
          <cell r="B2429" t="str">
            <v>20 663,13</v>
          </cell>
        </row>
        <row r="2430">
          <cell r="A2430" t="str">
            <v>PS-45-21-2-T53</v>
          </cell>
          <cell r="B2430" t="str">
            <v>20 805,99</v>
          </cell>
        </row>
        <row r="2431">
          <cell r="A2431" t="str">
            <v>PS-45-21-2-T54</v>
          </cell>
          <cell r="B2431" t="str">
            <v>20 948,85</v>
          </cell>
        </row>
        <row r="2432">
          <cell r="A2432" t="str">
            <v>PS-45-21-2-T55</v>
          </cell>
          <cell r="B2432" t="str">
            <v>21 091,70</v>
          </cell>
        </row>
        <row r="2433">
          <cell r="A2433" t="str">
            <v>PS-45-21-2-T56</v>
          </cell>
          <cell r="B2433" t="str">
            <v>21 234,56</v>
          </cell>
        </row>
        <row r="2434">
          <cell r="A2434" t="str">
            <v>PS-45-21-2-T57</v>
          </cell>
          <cell r="B2434" t="str">
            <v>21 377,42</v>
          </cell>
        </row>
        <row r="2435">
          <cell r="A2435" t="str">
            <v>PS-45-21-2-T58</v>
          </cell>
          <cell r="B2435" t="str">
            <v>21 520,27</v>
          </cell>
        </row>
        <row r="2436">
          <cell r="A2436" t="str">
            <v>PS-45-21-2-T59</v>
          </cell>
          <cell r="B2436" t="str">
            <v>21 663,13</v>
          </cell>
        </row>
        <row r="2437">
          <cell r="A2437" t="str">
            <v>PS-45-21-2-T60</v>
          </cell>
          <cell r="B2437" t="str">
            <v>21 805,99</v>
          </cell>
        </row>
        <row r="2438">
          <cell r="A2438" t="str">
            <v>PS-45-21-2-T61</v>
          </cell>
          <cell r="B2438" t="str">
            <v>21 948,85</v>
          </cell>
        </row>
        <row r="2439">
          <cell r="A2439" t="str">
            <v>PS-45-21-2-T62</v>
          </cell>
          <cell r="B2439" t="str">
            <v>22 091,70</v>
          </cell>
        </row>
        <row r="2440">
          <cell r="A2440" t="str">
            <v>PS-45-21-2-T63</v>
          </cell>
          <cell r="B2440" t="str">
            <v>22 234,56</v>
          </cell>
        </row>
        <row r="2441">
          <cell r="A2441" t="str">
            <v>PS-45-21-2-T64</v>
          </cell>
          <cell r="B2441" t="str">
            <v>22 377,42</v>
          </cell>
        </row>
        <row r="2442">
          <cell r="A2442" t="str">
            <v>PS-45-21-2-T65</v>
          </cell>
          <cell r="B2442" t="str">
            <v>22 520,27</v>
          </cell>
        </row>
        <row r="2443">
          <cell r="A2443" t="str">
            <v>PS-45-21-2-T66</v>
          </cell>
          <cell r="B2443" t="str">
            <v>22 663,13</v>
          </cell>
        </row>
        <row r="2444">
          <cell r="A2444" t="str">
            <v>PS-45-21-2-T67</v>
          </cell>
          <cell r="B2444" t="str">
            <v>22 805,99</v>
          </cell>
        </row>
        <row r="2445">
          <cell r="A2445" t="str">
            <v>PS-45-21-2-T68</v>
          </cell>
          <cell r="B2445" t="str">
            <v>22 948,85</v>
          </cell>
        </row>
        <row r="2446">
          <cell r="A2446" t="str">
            <v>PS-45-21-2-T69</v>
          </cell>
          <cell r="B2446" t="str">
            <v>23 091,70</v>
          </cell>
        </row>
        <row r="2447">
          <cell r="A2447" t="str">
            <v>PS-45-21-2-T70</v>
          </cell>
          <cell r="B2447" t="str">
            <v>23 234,56</v>
          </cell>
        </row>
        <row r="2448">
          <cell r="A2448" t="str">
            <v>PS-45-21-2-T71</v>
          </cell>
          <cell r="B2448" t="str">
            <v>23 377,42</v>
          </cell>
        </row>
        <row r="2449">
          <cell r="A2449" t="str">
            <v>PS-45-21-2-T72</v>
          </cell>
          <cell r="B2449" t="str">
            <v>23 520,27</v>
          </cell>
        </row>
        <row r="2450">
          <cell r="A2450" t="str">
            <v>PS-45-21-2-T73</v>
          </cell>
          <cell r="B2450" t="str">
            <v>23 663,13</v>
          </cell>
        </row>
        <row r="2451">
          <cell r="A2451" t="str">
            <v>PS-45-21-2-T74</v>
          </cell>
          <cell r="B2451" t="str">
            <v>23 805,99</v>
          </cell>
        </row>
        <row r="2452">
          <cell r="A2452" t="str">
            <v>PS-45-21-2-T75</v>
          </cell>
          <cell r="B2452" t="str">
            <v>23 948,85</v>
          </cell>
        </row>
        <row r="2453">
          <cell r="A2453" t="str">
            <v>PS-45-21-2-T76</v>
          </cell>
          <cell r="B2453" t="str">
            <v>24 091,70</v>
          </cell>
        </row>
        <row r="2454">
          <cell r="A2454" t="str">
            <v>PS-45-21-2-T77</v>
          </cell>
          <cell r="B2454" t="str">
            <v>24 234,56</v>
          </cell>
        </row>
        <row r="2455">
          <cell r="A2455" t="str">
            <v>PS-45-21-2-T78</v>
          </cell>
          <cell r="B2455" t="str">
            <v>24 377,42</v>
          </cell>
        </row>
        <row r="2456">
          <cell r="A2456" t="str">
            <v>PS-45-21-2-T79</v>
          </cell>
          <cell r="B2456" t="str">
            <v>24 520,27</v>
          </cell>
        </row>
        <row r="2457">
          <cell r="A2457" t="str">
            <v>PS-45-21-2-T80</v>
          </cell>
          <cell r="B2457" t="str">
            <v>24 663,13</v>
          </cell>
        </row>
        <row r="2458">
          <cell r="A2458" t="str">
            <v>PS-45-21-2-T81</v>
          </cell>
          <cell r="B2458" t="str">
            <v>24 805,99</v>
          </cell>
        </row>
        <row r="2459">
          <cell r="A2459" t="str">
            <v>PS-45-21-2-T82</v>
          </cell>
          <cell r="B2459" t="str">
            <v>24 948,85</v>
          </cell>
        </row>
        <row r="2460">
          <cell r="A2460" t="str">
            <v>PS-45-21-2-T83</v>
          </cell>
          <cell r="B2460" t="str">
            <v>25 091,70</v>
          </cell>
        </row>
        <row r="2461">
          <cell r="A2461" t="str">
            <v>PS-45-21-2-T84</v>
          </cell>
          <cell r="B2461" t="str">
            <v>25 234,56</v>
          </cell>
        </row>
        <row r="2462">
          <cell r="A2462" t="str">
            <v>PS-45-21-2-T85</v>
          </cell>
          <cell r="B2462" t="str">
            <v>25 377,42</v>
          </cell>
        </row>
        <row r="2463">
          <cell r="A2463" t="str">
            <v>PS-45-21-2-T86</v>
          </cell>
          <cell r="B2463" t="str">
            <v>25 520,27</v>
          </cell>
        </row>
        <row r="2464">
          <cell r="A2464" t="str">
            <v>PS-45-21-2-T87</v>
          </cell>
          <cell r="B2464" t="str">
            <v>25 663,13</v>
          </cell>
        </row>
        <row r="2465">
          <cell r="A2465" t="str">
            <v>PS-45-21-2-T88</v>
          </cell>
          <cell r="B2465" t="str">
            <v>25 805,99</v>
          </cell>
        </row>
        <row r="2466">
          <cell r="A2466" t="str">
            <v>PS-45-21-2-T89</v>
          </cell>
          <cell r="B2466" t="str">
            <v>25 948,85</v>
          </cell>
        </row>
        <row r="2467">
          <cell r="A2467" t="str">
            <v>PS-45-21-2-T90</v>
          </cell>
          <cell r="B2467" t="str">
            <v>26 091,70</v>
          </cell>
        </row>
        <row r="2468">
          <cell r="A2468" t="str">
            <v>PS-45-21-2-T91</v>
          </cell>
          <cell r="B2468" t="str">
            <v>26 234,56</v>
          </cell>
        </row>
        <row r="2469">
          <cell r="A2469" t="str">
            <v>PS-45-21-2-T92</v>
          </cell>
          <cell r="B2469" t="str">
            <v>26 377,42</v>
          </cell>
        </row>
        <row r="2470">
          <cell r="A2470" t="str">
            <v>PS-45-21-2-T93</v>
          </cell>
          <cell r="B2470" t="str">
            <v>26 520,27</v>
          </cell>
        </row>
        <row r="2471">
          <cell r="A2471" t="str">
            <v>PS-45-21-2-T94</v>
          </cell>
          <cell r="B2471" t="str">
            <v>26 663,13</v>
          </cell>
        </row>
        <row r="2472">
          <cell r="A2472" t="str">
            <v>PS-45-21-2-T95</v>
          </cell>
          <cell r="B2472" t="str">
            <v>26 805,99</v>
          </cell>
        </row>
        <row r="2473">
          <cell r="A2473" t="str">
            <v>PS-45-21-2-T96</v>
          </cell>
          <cell r="B2473" t="str">
            <v>26 948,85</v>
          </cell>
        </row>
        <row r="2474">
          <cell r="A2474" t="str">
            <v>PS-45-21-2-T97</v>
          </cell>
          <cell r="B2474" t="str">
            <v>27 091,70</v>
          </cell>
        </row>
        <row r="2475">
          <cell r="A2475" t="str">
            <v>PS-45-21-2-T98</v>
          </cell>
          <cell r="B2475" t="str">
            <v>27 234,56</v>
          </cell>
        </row>
        <row r="2476">
          <cell r="A2476" t="str">
            <v>PS-45-21-2-T99</v>
          </cell>
          <cell r="B2476" t="str">
            <v>27 377,42</v>
          </cell>
        </row>
        <row r="2477">
          <cell r="A2477" t="str">
            <v>PS-45-21-2-T100</v>
          </cell>
          <cell r="B2477" t="str">
            <v>27 520,27</v>
          </cell>
        </row>
        <row r="2478">
          <cell r="A2478" t="str">
            <v>PS-45-21-2А</v>
          </cell>
          <cell r="B2478" t="str">
            <v>15 713,14</v>
          </cell>
        </row>
        <row r="2479">
          <cell r="A2479" t="str">
            <v>PS-45-21-2А-T1</v>
          </cell>
          <cell r="B2479" t="str">
            <v>15 856,00</v>
          </cell>
        </row>
        <row r="2480">
          <cell r="A2480" t="str">
            <v>PS-45-21-2А-T2</v>
          </cell>
          <cell r="B2480" t="str">
            <v>15 998,86</v>
          </cell>
        </row>
        <row r="2481">
          <cell r="A2481" t="str">
            <v>PS-45-21-2А-T3</v>
          </cell>
          <cell r="B2481" t="str">
            <v>16 141,71</v>
          </cell>
        </row>
        <row r="2482">
          <cell r="A2482" t="str">
            <v>PS-45-21-2А-T4</v>
          </cell>
          <cell r="B2482" t="str">
            <v>16 284,57</v>
          </cell>
        </row>
        <row r="2483">
          <cell r="A2483" t="str">
            <v>PS-45-21-2А-T5</v>
          </cell>
          <cell r="B2483" t="str">
            <v>16 427,43</v>
          </cell>
        </row>
        <row r="2484">
          <cell r="A2484" t="str">
            <v>PS-45-21-2А-T6</v>
          </cell>
          <cell r="B2484" t="str">
            <v>16 570,29</v>
          </cell>
        </row>
        <row r="2485">
          <cell r="A2485" t="str">
            <v>PS-45-21-2А-T7</v>
          </cell>
          <cell r="B2485" t="str">
            <v>16 713,14</v>
          </cell>
        </row>
        <row r="2486">
          <cell r="A2486" t="str">
            <v>PS-45-21-2А-T8</v>
          </cell>
          <cell r="B2486" t="str">
            <v>16 856,00</v>
          </cell>
        </row>
        <row r="2487">
          <cell r="A2487" t="str">
            <v>PS-45-21-2А-T9</v>
          </cell>
          <cell r="B2487" t="str">
            <v>16 998,86</v>
          </cell>
        </row>
        <row r="2488">
          <cell r="A2488" t="str">
            <v>PS-45-21-2А-T10</v>
          </cell>
          <cell r="B2488" t="str">
            <v>17 141,71</v>
          </cell>
        </row>
        <row r="2489">
          <cell r="A2489" t="str">
            <v>PS-45-21-2А-T11</v>
          </cell>
          <cell r="B2489" t="str">
            <v>17 284,57</v>
          </cell>
        </row>
        <row r="2490">
          <cell r="A2490" t="str">
            <v>PS-45-21-2А-T12</v>
          </cell>
          <cell r="B2490" t="str">
            <v>17 427,43</v>
          </cell>
        </row>
        <row r="2491">
          <cell r="A2491" t="str">
            <v>PS-45-21-2А-T13</v>
          </cell>
          <cell r="B2491" t="str">
            <v>17 570,29</v>
          </cell>
        </row>
        <row r="2492">
          <cell r="A2492" t="str">
            <v>PS-45-21-2А-T14</v>
          </cell>
          <cell r="B2492" t="str">
            <v>17 713,14</v>
          </cell>
        </row>
        <row r="2493">
          <cell r="A2493" t="str">
            <v>PS-45-21-2А-T15</v>
          </cell>
          <cell r="B2493" t="str">
            <v>17 856,00</v>
          </cell>
        </row>
        <row r="2494">
          <cell r="A2494" t="str">
            <v>PS-45-21-2А-T16</v>
          </cell>
          <cell r="B2494" t="str">
            <v>17 998,86</v>
          </cell>
        </row>
        <row r="2495">
          <cell r="A2495" t="str">
            <v>PS-45-21-2А-T17</v>
          </cell>
          <cell r="B2495" t="str">
            <v>18 141,71</v>
          </cell>
        </row>
        <row r="2496">
          <cell r="A2496" t="str">
            <v>PS-45-21-2А-T18</v>
          </cell>
          <cell r="B2496" t="str">
            <v>18 284,57</v>
          </cell>
        </row>
        <row r="2497">
          <cell r="A2497" t="str">
            <v>PS-45-21-2А-T19</v>
          </cell>
          <cell r="B2497" t="str">
            <v>18 427,43</v>
          </cell>
        </row>
        <row r="2498">
          <cell r="A2498" t="str">
            <v>PS-45-21-2А-T20</v>
          </cell>
          <cell r="B2498" t="str">
            <v>18 570,29</v>
          </cell>
        </row>
        <row r="2499">
          <cell r="A2499" t="str">
            <v>PS-45-21-2А-T21</v>
          </cell>
          <cell r="B2499" t="str">
            <v>18 713,14</v>
          </cell>
        </row>
        <row r="2500">
          <cell r="A2500" t="str">
            <v>PS-45-21-2А-T22</v>
          </cell>
          <cell r="B2500" t="str">
            <v>18 856,00</v>
          </cell>
        </row>
        <row r="2501">
          <cell r="A2501" t="str">
            <v>PS-45-21-2А-T23</v>
          </cell>
          <cell r="B2501" t="str">
            <v>18 998,86</v>
          </cell>
        </row>
        <row r="2502">
          <cell r="A2502" t="str">
            <v>PS-45-21-2А-T24</v>
          </cell>
          <cell r="B2502" t="str">
            <v>19 141,71</v>
          </cell>
        </row>
        <row r="2503">
          <cell r="A2503" t="str">
            <v>PS-45-21-2А-T25</v>
          </cell>
          <cell r="B2503" t="str">
            <v>19 284,57</v>
          </cell>
        </row>
        <row r="2504">
          <cell r="A2504" t="str">
            <v>PS-45-21-2А-T26</v>
          </cell>
          <cell r="B2504" t="str">
            <v>19 427,43</v>
          </cell>
        </row>
        <row r="2505">
          <cell r="A2505" t="str">
            <v>PS-45-21-2А-T27</v>
          </cell>
          <cell r="B2505" t="str">
            <v>19 570,29</v>
          </cell>
        </row>
        <row r="2506">
          <cell r="A2506" t="str">
            <v>PS-45-21-2А-T28</v>
          </cell>
          <cell r="B2506" t="str">
            <v>19 713,14</v>
          </cell>
        </row>
        <row r="2507">
          <cell r="A2507" t="str">
            <v>PS-45-21-2А-T29</v>
          </cell>
          <cell r="B2507" t="str">
            <v>19 856,00</v>
          </cell>
        </row>
        <row r="2508">
          <cell r="A2508" t="str">
            <v>PS-45-21-2А-T30</v>
          </cell>
          <cell r="B2508" t="str">
            <v>19 998,86</v>
          </cell>
        </row>
        <row r="2509">
          <cell r="A2509" t="str">
            <v>PS-45-21-2А-T31</v>
          </cell>
          <cell r="B2509" t="str">
            <v>20 141,71</v>
          </cell>
        </row>
        <row r="2510">
          <cell r="A2510" t="str">
            <v>PS-45-21-2А-T32</v>
          </cell>
          <cell r="B2510" t="str">
            <v>20 284,57</v>
          </cell>
        </row>
        <row r="2511">
          <cell r="A2511" t="str">
            <v>PS-45-21-2А-T33</v>
          </cell>
          <cell r="B2511" t="str">
            <v>20 427,43</v>
          </cell>
        </row>
        <row r="2512">
          <cell r="A2512" t="str">
            <v>PS-45-21-2А-T34</v>
          </cell>
          <cell r="B2512" t="str">
            <v>20 570,29</v>
          </cell>
        </row>
        <row r="2513">
          <cell r="A2513" t="str">
            <v>PS-45-21-2А-T35</v>
          </cell>
          <cell r="B2513" t="str">
            <v>20 713,14</v>
          </cell>
        </row>
        <row r="2514">
          <cell r="A2514" t="str">
            <v>PS-45-21-2А-T36</v>
          </cell>
          <cell r="B2514" t="str">
            <v>20 856,00</v>
          </cell>
        </row>
        <row r="2515">
          <cell r="A2515" t="str">
            <v>PS-45-21-2А-T37</v>
          </cell>
          <cell r="B2515" t="str">
            <v>20 998,86</v>
          </cell>
        </row>
        <row r="2516">
          <cell r="A2516" t="str">
            <v>PS-45-21-2А-T38</v>
          </cell>
          <cell r="B2516" t="str">
            <v>21 141,71</v>
          </cell>
        </row>
        <row r="2517">
          <cell r="A2517" t="str">
            <v>PS-45-21-2А-T39</v>
          </cell>
          <cell r="B2517" t="str">
            <v>21 284,57</v>
          </cell>
        </row>
        <row r="2518">
          <cell r="A2518" t="str">
            <v>PS-45-21-2А-T40</v>
          </cell>
          <cell r="B2518" t="str">
            <v>21 427,43</v>
          </cell>
        </row>
        <row r="2519">
          <cell r="A2519" t="str">
            <v>PS-45-21-2А-T41</v>
          </cell>
          <cell r="B2519" t="str">
            <v>21 570,29</v>
          </cell>
        </row>
        <row r="2520">
          <cell r="A2520" t="str">
            <v>PS-45-21-2А-T42</v>
          </cell>
          <cell r="B2520" t="str">
            <v>21 713,14</v>
          </cell>
        </row>
        <row r="2521">
          <cell r="A2521" t="str">
            <v>PS-45-21-2А-T43</v>
          </cell>
          <cell r="B2521" t="str">
            <v>21 856,00</v>
          </cell>
        </row>
        <row r="2522">
          <cell r="A2522" t="str">
            <v>PS-45-21-2А-T44</v>
          </cell>
          <cell r="B2522" t="str">
            <v>21 998,86</v>
          </cell>
        </row>
        <row r="2523">
          <cell r="A2523" t="str">
            <v>PS-45-21-2А-T45</v>
          </cell>
          <cell r="B2523" t="str">
            <v>22 141,71</v>
          </cell>
        </row>
        <row r="2524">
          <cell r="A2524" t="str">
            <v>PS-45-21-2А-T46</v>
          </cell>
          <cell r="B2524" t="str">
            <v>22 284,57</v>
          </cell>
        </row>
        <row r="2525">
          <cell r="A2525" t="str">
            <v>PS-45-21-2А-T47</v>
          </cell>
          <cell r="B2525" t="str">
            <v>22 427,43</v>
          </cell>
        </row>
        <row r="2526">
          <cell r="A2526" t="str">
            <v>PS-45-21-2А-T48</v>
          </cell>
          <cell r="B2526" t="str">
            <v>22 570,29</v>
          </cell>
        </row>
        <row r="2527">
          <cell r="A2527" t="str">
            <v>PS-45-21-2А-T49</v>
          </cell>
          <cell r="B2527" t="str">
            <v>22 713,14</v>
          </cell>
        </row>
        <row r="2528">
          <cell r="A2528" t="str">
            <v>PS-45-21-2А-T50</v>
          </cell>
          <cell r="B2528" t="str">
            <v>22 856,00</v>
          </cell>
        </row>
        <row r="2529">
          <cell r="A2529" t="str">
            <v>PS-45-21-2А-T51</v>
          </cell>
          <cell r="B2529" t="str">
            <v>22 998,86</v>
          </cell>
        </row>
        <row r="2530">
          <cell r="A2530" t="str">
            <v>PS-45-21-2А-T52</v>
          </cell>
          <cell r="B2530" t="str">
            <v>23 141,71</v>
          </cell>
        </row>
        <row r="2531">
          <cell r="A2531" t="str">
            <v>PS-45-21-2А-T53</v>
          </cell>
          <cell r="B2531" t="str">
            <v>23 284,57</v>
          </cell>
        </row>
        <row r="2532">
          <cell r="A2532" t="str">
            <v>PS-45-21-2А-T54</v>
          </cell>
          <cell r="B2532" t="str">
            <v>23 427,43</v>
          </cell>
        </row>
        <row r="2533">
          <cell r="A2533" t="str">
            <v>PS-45-21-2А-T55</v>
          </cell>
          <cell r="B2533" t="str">
            <v>23 570,29</v>
          </cell>
        </row>
        <row r="2534">
          <cell r="A2534" t="str">
            <v>PS-45-21-2А-T56</v>
          </cell>
          <cell r="B2534" t="str">
            <v>23 713,14</v>
          </cell>
        </row>
        <row r="2535">
          <cell r="A2535" t="str">
            <v>PS-45-21-2А-T57</v>
          </cell>
          <cell r="B2535" t="str">
            <v>23 856,00</v>
          </cell>
        </row>
        <row r="2536">
          <cell r="A2536" t="str">
            <v>PS-45-21-2А-T58</v>
          </cell>
          <cell r="B2536" t="str">
            <v>23 998,86</v>
          </cell>
        </row>
        <row r="2537">
          <cell r="A2537" t="str">
            <v>PS-45-21-2А-T59</v>
          </cell>
          <cell r="B2537" t="str">
            <v>24 141,71</v>
          </cell>
        </row>
        <row r="2538">
          <cell r="A2538" t="str">
            <v>PS-45-21-2А-T60</v>
          </cell>
          <cell r="B2538" t="str">
            <v>24 284,57</v>
          </cell>
        </row>
        <row r="2539">
          <cell r="A2539" t="str">
            <v>PS-45-21-2А-T61</v>
          </cell>
          <cell r="B2539" t="str">
            <v>24 427,43</v>
          </cell>
        </row>
        <row r="2540">
          <cell r="A2540" t="str">
            <v>PS-45-21-2А-T62</v>
          </cell>
          <cell r="B2540" t="str">
            <v>24 570,29</v>
          </cell>
        </row>
        <row r="2541">
          <cell r="A2541" t="str">
            <v>PS-45-21-2А-T63</v>
          </cell>
          <cell r="B2541" t="str">
            <v>24 713,14</v>
          </cell>
        </row>
        <row r="2542">
          <cell r="A2542" t="str">
            <v>PS-45-21-2А-T64</v>
          </cell>
          <cell r="B2542" t="str">
            <v>24 856,00</v>
          </cell>
        </row>
        <row r="2543">
          <cell r="A2543" t="str">
            <v>PS-45-21-2А-T65</v>
          </cell>
          <cell r="B2543" t="str">
            <v>24 998,86</v>
          </cell>
        </row>
        <row r="2544">
          <cell r="A2544" t="str">
            <v>PS-45-21-2А-T66</v>
          </cell>
          <cell r="B2544" t="str">
            <v>25 141,71</v>
          </cell>
        </row>
        <row r="2545">
          <cell r="A2545" t="str">
            <v>PS-45-21-2А-T67</v>
          </cell>
          <cell r="B2545" t="str">
            <v>25 284,57</v>
          </cell>
        </row>
        <row r="2546">
          <cell r="A2546" t="str">
            <v>PS-45-21-2А-T68</v>
          </cell>
          <cell r="B2546" t="str">
            <v>25 427,43</v>
          </cell>
        </row>
        <row r="2547">
          <cell r="A2547" t="str">
            <v>PS-45-21-2А-T69</v>
          </cell>
          <cell r="B2547" t="str">
            <v>25 570,29</v>
          </cell>
        </row>
        <row r="2548">
          <cell r="A2548" t="str">
            <v>PS-45-21-2А-T70</v>
          </cell>
          <cell r="B2548" t="str">
            <v>25 713,14</v>
          </cell>
        </row>
        <row r="2549">
          <cell r="A2549" t="str">
            <v>PS-45-21-2А-T71</v>
          </cell>
          <cell r="B2549" t="str">
            <v>25 856,00</v>
          </cell>
        </row>
        <row r="2550">
          <cell r="A2550" t="str">
            <v>PS-45-21-2А-T72</v>
          </cell>
          <cell r="B2550" t="str">
            <v>25 998,86</v>
          </cell>
        </row>
        <row r="2551">
          <cell r="A2551" t="str">
            <v>PS-45-21-2А-T73</v>
          </cell>
          <cell r="B2551" t="str">
            <v>26 141,71</v>
          </cell>
        </row>
        <row r="2552">
          <cell r="A2552" t="str">
            <v>PS-45-21-2А-T74</v>
          </cell>
          <cell r="B2552" t="str">
            <v>26 284,57</v>
          </cell>
        </row>
        <row r="2553">
          <cell r="A2553" t="str">
            <v>PS-45-21-2А-T75</v>
          </cell>
          <cell r="B2553" t="str">
            <v>26 427,43</v>
          </cell>
        </row>
        <row r="2554">
          <cell r="A2554" t="str">
            <v>PS-45-21-2А-T76</v>
          </cell>
          <cell r="B2554" t="str">
            <v>26 570,29</v>
          </cell>
        </row>
        <row r="2555">
          <cell r="A2555" t="str">
            <v>PS-45-21-2А-T77</v>
          </cell>
          <cell r="B2555" t="str">
            <v>26 713,14</v>
          </cell>
        </row>
        <row r="2556">
          <cell r="A2556" t="str">
            <v>PS-45-21-2А-T78</v>
          </cell>
          <cell r="B2556" t="str">
            <v>26 856,00</v>
          </cell>
        </row>
        <row r="2557">
          <cell r="A2557" t="str">
            <v>PS-45-21-2А-T79</v>
          </cell>
          <cell r="B2557" t="str">
            <v>26 998,86</v>
          </cell>
        </row>
        <row r="2558">
          <cell r="A2558" t="str">
            <v>PS-45-21-2А-T80</v>
          </cell>
          <cell r="B2558" t="str">
            <v>27 141,71</v>
          </cell>
        </row>
        <row r="2559">
          <cell r="A2559" t="str">
            <v>PS-45-21-2А-T81</v>
          </cell>
          <cell r="B2559" t="str">
            <v>27 284,57</v>
          </cell>
        </row>
        <row r="2560">
          <cell r="A2560" t="str">
            <v>PS-45-21-2А-T82</v>
          </cell>
          <cell r="B2560" t="str">
            <v>27 427,43</v>
          </cell>
        </row>
        <row r="2561">
          <cell r="A2561" t="str">
            <v>PS-45-21-2А-T83</v>
          </cell>
          <cell r="B2561" t="str">
            <v>27 570,29</v>
          </cell>
        </row>
        <row r="2562">
          <cell r="A2562" t="str">
            <v>PS-45-21-2А-T84</v>
          </cell>
          <cell r="B2562" t="str">
            <v>27 713,14</v>
          </cell>
        </row>
        <row r="2563">
          <cell r="A2563" t="str">
            <v>PS-45-21-2А-T85</v>
          </cell>
          <cell r="B2563" t="str">
            <v>27 856,00</v>
          </cell>
        </row>
        <row r="2564">
          <cell r="A2564" t="str">
            <v>PS-45-21-2А-T86</v>
          </cell>
          <cell r="B2564" t="str">
            <v>27 998,86</v>
          </cell>
        </row>
        <row r="2565">
          <cell r="A2565" t="str">
            <v>PS-45-21-2А-T87</v>
          </cell>
          <cell r="B2565" t="str">
            <v>28 141,71</v>
          </cell>
        </row>
        <row r="2566">
          <cell r="A2566" t="str">
            <v>PS-45-21-2А-T88</v>
          </cell>
          <cell r="B2566" t="str">
            <v>28 284,57</v>
          </cell>
        </row>
        <row r="2567">
          <cell r="A2567" t="str">
            <v>PS-45-21-2А-T89</v>
          </cell>
          <cell r="B2567" t="str">
            <v>28 427,43</v>
          </cell>
        </row>
        <row r="2568">
          <cell r="A2568" t="str">
            <v>PS-45-21-2А-T90</v>
          </cell>
          <cell r="B2568" t="str">
            <v>28 570,29</v>
          </cell>
        </row>
        <row r="2569">
          <cell r="A2569" t="str">
            <v>PS-45-21-2А-T91</v>
          </cell>
          <cell r="B2569" t="str">
            <v>28 713,14</v>
          </cell>
        </row>
        <row r="2570">
          <cell r="A2570" t="str">
            <v>PS-45-21-2А-T92</v>
          </cell>
          <cell r="B2570" t="str">
            <v>28 856,00</v>
          </cell>
        </row>
        <row r="2571">
          <cell r="A2571" t="str">
            <v>PS-45-21-2А-T93</v>
          </cell>
          <cell r="B2571" t="str">
            <v>28 998,86</v>
          </cell>
        </row>
        <row r="2572">
          <cell r="A2572" t="str">
            <v>PS-45-21-2А-T94</v>
          </cell>
          <cell r="B2572" t="str">
            <v>29 141,71</v>
          </cell>
        </row>
        <row r="2573">
          <cell r="A2573" t="str">
            <v>PS-45-21-2А-T95</v>
          </cell>
          <cell r="B2573" t="str">
            <v>29 284,57</v>
          </cell>
        </row>
        <row r="2574">
          <cell r="A2574" t="str">
            <v>PS-45-21-2А-T96</v>
          </cell>
          <cell r="B2574" t="str">
            <v>29 427,43</v>
          </cell>
        </row>
        <row r="2575">
          <cell r="A2575" t="str">
            <v>PS-45-21-2А-T97</v>
          </cell>
          <cell r="B2575" t="str">
            <v>29 570,29</v>
          </cell>
        </row>
        <row r="2576">
          <cell r="A2576" t="str">
            <v>PS-45-21-2А-T98</v>
          </cell>
          <cell r="B2576" t="str">
            <v>29 713,14</v>
          </cell>
        </row>
        <row r="2577">
          <cell r="A2577" t="str">
            <v>PS-45-21-2А-T99</v>
          </cell>
          <cell r="B2577" t="str">
            <v>29 856,00</v>
          </cell>
        </row>
        <row r="2578">
          <cell r="A2578" t="str">
            <v>PS-45-21-2А-T100</v>
          </cell>
          <cell r="B2578" t="str">
            <v>29 998,86</v>
          </cell>
        </row>
        <row r="2579">
          <cell r="A2579" t="str">
            <v>PS-51-21-2</v>
          </cell>
          <cell r="B2579" t="str">
            <v>15 038,86</v>
          </cell>
        </row>
        <row r="2580">
          <cell r="A2580" t="str">
            <v>PS-51-21-2-T1</v>
          </cell>
          <cell r="B2580" t="str">
            <v>15 181,71</v>
          </cell>
        </row>
        <row r="2581">
          <cell r="A2581" t="str">
            <v>PS-51-21-2-T2</v>
          </cell>
          <cell r="B2581" t="str">
            <v>15 324,57</v>
          </cell>
        </row>
        <row r="2582">
          <cell r="A2582" t="str">
            <v>PS-51-21-2-T3</v>
          </cell>
          <cell r="B2582" t="str">
            <v>15 467,43</v>
          </cell>
        </row>
        <row r="2583">
          <cell r="A2583" t="str">
            <v>PS-51-21-2-T4</v>
          </cell>
          <cell r="B2583" t="str">
            <v>15 610,29</v>
          </cell>
        </row>
        <row r="2584">
          <cell r="A2584" t="str">
            <v>PS-51-21-2-T5</v>
          </cell>
          <cell r="B2584" t="str">
            <v>15 753,14</v>
          </cell>
        </row>
        <row r="2585">
          <cell r="A2585" t="str">
            <v>PS-51-21-2-T6</v>
          </cell>
          <cell r="B2585" t="str">
            <v>15 896,00</v>
          </cell>
        </row>
        <row r="2586">
          <cell r="A2586" t="str">
            <v>PS-51-21-2-T7</v>
          </cell>
          <cell r="B2586" t="str">
            <v>16 038,86</v>
          </cell>
        </row>
        <row r="2587">
          <cell r="A2587" t="str">
            <v>PS-51-21-2-T8</v>
          </cell>
          <cell r="B2587" t="str">
            <v>16 181,71</v>
          </cell>
        </row>
        <row r="2588">
          <cell r="A2588" t="str">
            <v>PS-51-21-2-T9</v>
          </cell>
          <cell r="B2588" t="str">
            <v>16 324,57</v>
          </cell>
        </row>
        <row r="2589">
          <cell r="A2589" t="str">
            <v>PS-51-21-2-T10</v>
          </cell>
          <cell r="B2589" t="str">
            <v>16 467,43</v>
          </cell>
        </row>
        <row r="2590">
          <cell r="A2590" t="str">
            <v>PS-51-21-2-T11</v>
          </cell>
          <cell r="B2590" t="str">
            <v>16 610,29</v>
          </cell>
        </row>
        <row r="2591">
          <cell r="A2591" t="str">
            <v>PS-51-21-2-T12</v>
          </cell>
          <cell r="B2591" t="str">
            <v>16 753,14</v>
          </cell>
        </row>
        <row r="2592">
          <cell r="A2592" t="str">
            <v>PS-51-21-2-T13</v>
          </cell>
          <cell r="B2592" t="str">
            <v>16 896,00</v>
          </cell>
        </row>
        <row r="2593">
          <cell r="A2593" t="str">
            <v>PS-51-21-2-T14</v>
          </cell>
          <cell r="B2593" t="str">
            <v>17 038,86</v>
          </cell>
        </row>
        <row r="2594">
          <cell r="A2594" t="str">
            <v>PS-51-21-2-T15</v>
          </cell>
          <cell r="B2594" t="str">
            <v>17 181,71</v>
          </cell>
        </row>
        <row r="2595">
          <cell r="A2595" t="str">
            <v>PS-51-21-2-T16</v>
          </cell>
          <cell r="B2595" t="str">
            <v>17 324,57</v>
          </cell>
        </row>
        <row r="2596">
          <cell r="A2596" t="str">
            <v>PS-51-21-2-T17</v>
          </cell>
          <cell r="B2596" t="str">
            <v>17 467,43</v>
          </cell>
        </row>
        <row r="2597">
          <cell r="A2597" t="str">
            <v>PS-51-21-2-T18</v>
          </cell>
          <cell r="B2597" t="str">
            <v>17 610,29</v>
          </cell>
        </row>
        <row r="2598">
          <cell r="A2598" t="str">
            <v>PS-51-21-2-T19</v>
          </cell>
          <cell r="B2598" t="str">
            <v>17 753,14</v>
          </cell>
        </row>
        <row r="2599">
          <cell r="A2599" t="str">
            <v>PS-51-21-2-T20</v>
          </cell>
          <cell r="B2599" t="str">
            <v>17 896,00</v>
          </cell>
        </row>
        <row r="2600">
          <cell r="A2600" t="str">
            <v>PS-51-21-2-T21</v>
          </cell>
          <cell r="B2600" t="str">
            <v>18 038,86</v>
          </cell>
        </row>
        <row r="2601">
          <cell r="A2601" t="str">
            <v>PS-51-21-2-T22</v>
          </cell>
          <cell r="B2601" t="str">
            <v>18 181,71</v>
          </cell>
        </row>
        <row r="2602">
          <cell r="A2602" t="str">
            <v>PS-51-21-2-T23</v>
          </cell>
          <cell r="B2602" t="str">
            <v>18 324,57</v>
          </cell>
        </row>
        <row r="2603">
          <cell r="A2603" t="str">
            <v>PS-51-21-2-T24</v>
          </cell>
          <cell r="B2603" t="str">
            <v>18 467,43</v>
          </cell>
        </row>
        <row r="2604">
          <cell r="A2604" t="str">
            <v>PS-51-21-2-T25</v>
          </cell>
          <cell r="B2604" t="str">
            <v>18 610,29</v>
          </cell>
        </row>
        <row r="2605">
          <cell r="A2605" t="str">
            <v>PS-51-21-2-T26</v>
          </cell>
          <cell r="B2605" t="str">
            <v>18 753,14</v>
          </cell>
        </row>
        <row r="2606">
          <cell r="A2606" t="str">
            <v>PS-51-21-2-T27</v>
          </cell>
          <cell r="B2606" t="str">
            <v>18 896,00</v>
          </cell>
        </row>
        <row r="2607">
          <cell r="A2607" t="str">
            <v>PS-51-21-2-T28</v>
          </cell>
          <cell r="B2607" t="str">
            <v>19 038,86</v>
          </cell>
        </row>
        <row r="2608">
          <cell r="A2608" t="str">
            <v>PS-51-21-2-T29</v>
          </cell>
          <cell r="B2608" t="str">
            <v>19 181,71</v>
          </cell>
        </row>
        <row r="2609">
          <cell r="A2609" t="str">
            <v>PS-51-21-2-T30</v>
          </cell>
          <cell r="B2609" t="str">
            <v>19 324,57</v>
          </cell>
        </row>
        <row r="2610">
          <cell r="A2610" t="str">
            <v>PS-51-21-2-T31</v>
          </cell>
          <cell r="B2610" t="str">
            <v>19 467,43</v>
          </cell>
        </row>
        <row r="2611">
          <cell r="A2611" t="str">
            <v>PS-51-21-2-T32</v>
          </cell>
          <cell r="B2611" t="str">
            <v>19 610,29</v>
          </cell>
        </row>
        <row r="2612">
          <cell r="A2612" t="str">
            <v>PS-51-21-2-T33</v>
          </cell>
          <cell r="B2612" t="str">
            <v>19 753,14</v>
          </cell>
        </row>
        <row r="2613">
          <cell r="A2613" t="str">
            <v>PS-51-21-2-T34</v>
          </cell>
          <cell r="B2613" t="str">
            <v>19 896,00</v>
          </cell>
        </row>
        <row r="2614">
          <cell r="A2614" t="str">
            <v>PS-51-21-2-T35</v>
          </cell>
          <cell r="B2614" t="str">
            <v>20 038,86</v>
          </cell>
        </row>
        <row r="2615">
          <cell r="A2615" t="str">
            <v>PS-51-21-2-T36</v>
          </cell>
          <cell r="B2615" t="str">
            <v>20 181,71</v>
          </cell>
        </row>
        <row r="2616">
          <cell r="A2616" t="str">
            <v>PS-51-21-2-T37</v>
          </cell>
          <cell r="B2616" t="str">
            <v>20 324,57</v>
          </cell>
        </row>
        <row r="2617">
          <cell r="A2617" t="str">
            <v>PS-51-21-2-T38</v>
          </cell>
          <cell r="B2617" t="str">
            <v>20 467,43</v>
          </cell>
        </row>
        <row r="2618">
          <cell r="A2618" t="str">
            <v>PS-51-21-2-T39</v>
          </cell>
          <cell r="B2618" t="str">
            <v>20 610,29</v>
          </cell>
        </row>
        <row r="2619">
          <cell r="A2619" t="str">
            <v>PS-51-21-2-T40</v>
          </cell>
          <cell r="B2619" t="str">
            <v>20 753,14</v>
          </cell>
        </row>
        <row r="2620">
          <cell r="A2620" t="str">
            <v>PS-51-21-2-T41</v>
          </cell>
          <cell r="B2620" t="str">
            <v>20 896,00</v>
          </cell>
        </row>
        <row r="2621">
          <cell r="A2621" t="str">
            <v>PS-51-21-2-T42</v>
          </cell>
          <cell r="B2621" t="str">
            <v>21 038,86</v>
          </cell>
        </row>
        <row r="2622">
          <cell r="A2622" t="str">
            <v>PS-51-21-2-T43</v>
          </cell>
          <cell r="B2622" t="str">
            <v>21 181,71</v>
          </cell>
        </row>
        <row r="2623">
          <cell r="A2623" t="str">
            <v>PS-51-21-2-T44</v>
          </cell>
          <cell r="B2623" t="str">
            <v>21 324,57</v>
          </cell>
        </row>
        <row r="2624">
          <cell r="A2624" t="str">
            <v>PS-51-21-2-T45</v>
          </cell>
          <cell r="B2624" t="str">
            <v>21 467,43</v>
          </cell>
        </row>
        <row r="2625">
          <cell r="A2625" t="str">
            <v>PS-51-21-2-T46</v>
          </cell>
          <cell r="B2625" t="str">
            <v>21 610,29</v>
          </cell>
        </row>
        <row r="2626">
          <cell r="A2626" t="str">
            <v>PS-51-21-2-T47</v>
          </cell>
          <cell r="B2626" t="str">
            <v>21 753,14</v>
          </cell>
        </row>
        <row r="2627">
          <cell r="A2627" t="str">
            <v>PS-51-21-2-T48</v>
          </cell>
          <cell r="B2627" t="str">
            <v>21 896,00</v>
          </cell>
        </row>
        <row r="2628">
          <cell r="A2628" t="str">
            <v>PS-51-21-2-T49</v>
          </cell>
          <cell r="B2628" t="str">
            <v>22 038,86</v>
          </cell>
        </row>
        <row r="2629">
          <cell r="A2629" t="str">
            <v>PS-51-21-2-T50</v>
          </cell>
          <cell r="B2629" t="str">
            <v>22 181,71</v>
          </cell>
        </row>
        <row r="2630">
          <cell r="A2630" t="str">
            <v>PS-51-21-2-T51</v>
          </cell>
          <cell r="B2630" t="str">
            <v>22 324,57</v>
          </cell>
        </row>
        <row r="2631">
          <cell r="A2631" t="str">
            <v>PS-51-21-2-T52</v>
          </cell>
          <cell r="B2631" t="str">
            <v>22 467,43</v>
          </cell>
        </row>
        <row r="2632">
          <cell r="A2632" t="str">
            <v>PS-51-21-2-T53</v>
          </cell>
          <cell r="B2632" t="str">
            <v>22 610,29</v>
          </cell>
        </row>
        <row r="2633">
          <cell r="A2633" t="str">
            <v>PS-51-21-2-T54</v>
          </cell>
          <cell r="B2633" t="str">
            <v>22 753,14</v>
          </cell>
        </row>
        <row r="2634">
          <cell r="A2634" t="str">
            <v>PS-51-21-2-T55</v>
          </cell>
          <cell r="B2634" t="str">
            <v>22 896,00</v>
          </cell>
        </row>
        <row r="2635">
          <cell r="A2635" t="str">
            <v>PS-51-21-2-T56</v>
          </cell>
          <cell r="B2635" t="str">
            <v>23 038,86</v>
          </cell>
        </row>
        <row r="2636">
          <cell r="A2636" t="str">
            <v>PS-51-21-2-T57</v>
          </cell>
          <cell r="B2636" t="str">
            <v>23 181,71</v>
          </cell>
        </row>
        <row r="2637">
          <cell r="A2637" t="str">
            <v>PS-51-21-2-T58</v>
          </cell>
          <cell r="B2637" t="str">
            <v>23 324,57</v>
          </cell>
        </row>
        <row r="2638">
          <cell r="A2638" t="str">
            <v>PS-51-21-2-T59</v>
          </cell>
          <cell r="B2638" t="str">
            <v>23 467,43</v>
          </cell>
        </row>
        <row r="2639">
          <cell r="A2639" t="str">
            <v>PS-51-21-2-T60</v>
          </cell>
          <cell r="B2639" t="str">
            <v>23 610,29</v>
          </cell>
        </row>
        <row r="2640">
          <cell r="A2640" t="str">
            <v>PS-51-21-2-T61</v>
          </cell>
          <cell r="B2640" t="str">
            <v>23 753,14</v>
          </cell>
        </row>
        <row r="2641">
          <cell r="A2641" t="str">
            <v>PS-51-21-2-T62</v>
          </cell>
          <cell r="B2641" t="str">
            <v>23 896,00</v>
          </cell>
        </row>
        <row r="2642">
          <cell r="A2642" t="str">
            <v>PS-51-21-2-T63</v>
          </cell>
          <cell r="B2642" t="str">
            <v>24 038,86</v>
          </cell>
        </row>
        <row r="2643">
          <cell r="A2643" t="str">
            <v>PS-51-21-2-T64</v>
          </cell>
          <cell r="B2643" t="str">
            <v>24 181,71</v>
          </cell>
        </row>
        <row r="2644">
          <cell r="A2644" t="str">
            <v>PS-51-21-2-T65</v>
          </cell>
          <cell r="B2644" t="str">
            <v>24 324,57</v>
          </cell>
        </row>
        <row r="2645">
          <cell r="A2645" t="str">
            <v>PS-51-21-2-T66</v>
          </cell>
          <cell r="B2645" t="str">
            <v>24 467,43</v>
          </cell>
        </row>
        <row r="2646">
          <cell r="A2646" t="str">
            <v>PS-51-21-2-T67</v>
          </cell>
          <cell r="B2646" t="str">
            <v>24 610,29</v>
          </cell>
        </row>
        <row r="2647">
          <cell r="A2647" t="str">
            <v>PS-51-21-2-T68</v>
          </cell>
          <cell r="B2647" t="str">
            <v>24 753,14</v>
          </cell>
        </row>
        <row r="2648">
          <cell r="A2648" t="str">
            <v>PS-51-21-2-T69</v>
          </cell>
          <cell r="B2648" t="str">
            <v>24 896,00</v>
          </cell>
        </row>
        <row r="2649">
          <cell r="A2649" t="str">
            <v>PS-51-21-2-T70</v>
          </cell>
          <cell r="B2649" t="str">
            <v>25 038,86</v>
          </cell>
        </row>
        <row r="2650">
          <cell r="A2650" t="str">
            <v>PS-51-21-2-T71</v>
          </cell>
          <cell r="B2650" t="str">
            <v>25 181,71</v>
          </cell>
        </row>
        <row r="2651">
          <cell r="A2651" t="str">
            <v>PS-51-21-2-T72</v>
          </cell>
          <cell r="B2651" t="str">
            <v>25 324,57</v>
          </cell>
        </row>
        <row r="2652">
          <cell r="A2652" t="str">
            <v>PS-51-21-2-T73</v>
          </cell>
          <cell r="B2652" t="str">
            <v>25 467,43</v>
          </cell>
        </row>
        <row r="2653">
          <cell r="A2653" t="str">
            <v>PS-51-21-2-T74</v>
          </cell>
          <cell r="B2653" t="str">
            <v>25 610,29</v>
          </cell>
        </row>
        <row r="2654">
          <cell r="A2654" t="str">
            <v>PS-51-21-2-T75</v>
          </cell>
          <cell r="B2654" t="str">
            <v>25 753,14</v>
          </cell>
        </row>
        <row r="2655">
          <cell r="A2655" t="str">
            <v>PS-51-21-2-T76</v>
          </cell>
          <cell r="B2655" t="str">
            <v>25 896,00</v>
          </cell>
        </row>
        <row r="2656">
          <cell r="A2656" t="str">
            <v>PS-51-21-2-T77</v>
          </cell>
          <cell r="B2656" t="str">
            <v>26 038,86</v>
          </cell>
        </row>
        <row r="2657">
          <cell r="A2657" t="str">
            <v>PS-51-21-2-T78</v>
          </cell>
          <cell r="B2657" t="str">
            <v>26 181,71</v>
          </cell>
        </row>
        <row r="2658">
          <cell r="A2658" t="str">
            <v>PS-51-21-2-T79</v>
          </cell>
          <cell r="B2658" t="str">
            <v>26 324,57</v>
          </cell>
        </row>
        <row r="2659">
          <cell r="A2659" t="str">
            <v>PS-51-21-2-T80</v>
          </cell>
          <cell r="B2659" t="str">
            <v>26 467,43</v>
          </cell>
        </row>
        <row r="2660">
          <cell r="A2660" t="str">
            <v>PS-51-21-2-T81</v>
          </cell>
          <cell r="B2660" t="str">
            <v>26 610,29</v>
          </cell>
        </row>
        <row r="2661">
          <cell r="A2661" t="str">
            <v>PS-51-21-2-T82</v>
          </cell>
          <cell r="B2661" t="str">
            <v>26 753,14</v>
          </cell>
        </row>
        <row r="2662">
          <cell r="A2662" t="str">
            <v>PS-51-21-2-T83</v>
          </cell>
          <cell r="B2662" t="str">
            <v>26 896,00</v>
          </cell>
        </row>
        <row r="2663">
          <cell r="A2663" t="str">
            <v>PS-51-21-2-T84</v>
          </cell>
          <cell r="B2663" t="str">
            <v>27 038,86</v>
          </cell>
        </row>
        <row r="2664">
          <cell r="A2664" t="str">
            <v>PS-51-21-2-T85</v>
          </cell>
          <cell r="B2664" t="str">
            <v>27 181,71</v>
          </cell>
        </row>
        <row r="2665">
          <cell r="A2665" t="str">
            <v>PS-51-21-2-T86</v>
          </cell>
          <cell r="B2665" t="str">
            <v>27 324,57</v>
          </cell>
        </row>
        <row r="2666">
          <cell r="A2666" t="str">
            <v>PS-51-21-2-T87</v>
          </cell>
          <cell r="B2666" t="str">
            <v>27 467,43</v>
          </cell>
        </row>
        <row r="2667">
          <cell r="A2667" t="str">
            <v>PS-51-21-2-T88</v>
          </cell>
          <cell r="B2667" t="str">
            <v>27 610,29</v>
          </cell>
        </row>
        <row r="2668">
          <cell r="A2668" t="str">
            <v>PS-51-21-2-T89</v>
          </cell>
          <cell r="B2668" t="str">
            <v>27 753,14</v>
          </cell>
        </row>
        <row r="2669">
          <cell r="A2669" t="str">
            <v>PS-51-21-2-T90</v>
          </cell>
          <cell r="B2669" t="str">
            <v>27 896,00</v>
          </cell>
        </row>
        <row r="2670">
          <cell r="A2670" t="str">
            <v>PS-51-21-2-T91</v>
          </cell>
          <cell r="B2670" t="str">
            <v>28 038,86</v>
          </cell>
        </row>
        <row r="2671">
          <cell r="A2671" t="str">
            <v>PS-51-21-2-T92</v>
          </cell>
          <cell r="B2671" t="str">
            <v>28 181,71</v>
          </cell>
        </row>
        <row r="2672">
          <cell r="A2672" t="str">
            <v>PS-51-21-2-T93</v>
          </cell>
          <cell r="B2672" t="str">
            <v>28 324,57</v>
          </cell>
        </row>
        <row r="2673">
          <cell r="A2673" t="str">
            <v>PS-51-21-2-T94</v>
          </cell>
          <cell r="B2673" t="str">
            <v>28 467,43</v>
          </cell>
        </row>
        <row r="2674">
          <cell r="A2674" t="str">
            <v>PS-51-21-2-T95</v>
          </cell>
          <cell r="B2674" t="str">
            <v>28 610,29</v>
          </cell>
        </row>
        <row r="2675">
          <cell r="A2675" t="str">
            <v>PS-51-21-2-T96</v>
          </cell>
          <cell r="B2675" t="str">
            <v>28 753,14</v>
          </cell>
        </row>
        <row r="2676">
          <cell r="A2676" t="str">
            <v>PS-51-21-2-T97</v>
          </cell>
          <cell r="B2676" t="str">
            <v>28 896,00</v>
          </cell>
        </row>
        <row r="2677">
          <cell r="A2677" t="str">
            <v>PS-51-21-2-T98</v>
          </cell>
          <cell r="B2677" t="str">
            <v>29 038,86</v>
          </cell>
        </row>
        <row r="2678">
          <cell r="A2678" t="str">
            <v>PS-51-21-2-T99</v>
          </cell>
          <cell r="B2678" t="str">
            <v>29 181,71</v>
          </cell>
        </row>
        <row r="2679">
          <cell r="A2679" t="str">
            <v>PS-51-21-2-T100</v>
          </cell>
          <cell r="B2679" t="str">
            <v>29 324,57</v>
          </cell>
        </row>
        <row r="2680">
          <cell r="A2680" t="str">
            <v>PS-51-21-2А</v>
          </cell>
          <cell r="B2680" t="str">
            <v>18 157,43</v>
          </cell>
        </row>
        <row r="2681">
          <cell r="A2681" t="str">
            <v>PS-51-21-2A-T1</v>
          </cell>
          <cell r="B2681" t="str">
            <v>18 300,29</v>
          </cell>
        </row>
        <row r="2682">
          <cell r="A2682" t="str">
            <v>PS-51-21-2A-T2</v>
          </cell>
          <cell r="B2682" t="str">
            <v>18 443,14</v>
          </cell>
        </row>
        <row r="2683">
          <cell r="A2683" t="str">
            <v>PS-51-21-2A-T3</v>
          </cell>
          <cell r="B2683" t="str">
            <v>18 586,00</v>
          </cell>
        </row>
        <row r="2684">
          <cell r="A2684" t="str">
            <v>PS-51-21-2A-T4</v>
          </cell>
          <cell r="B2684" t="str">
            <v>18 728,86</v>
          </cell>
        </row>
        <row r="2685">
          <cell r="A2685" t="str">
            <v>PS-51-21-2A-T5</v>
          </cell>
          <cell r="B2685" t="str">
            <v>18 871,71</v>
          </cell>
        </row>
        <row r="2686">
          <cell r="A2686" t="str">
            <v>PS-51-21-2A-T6</v>
          </cell>
          <cell r="B2686" t="str">
            <v>19 014,57</v>
          </cell>
        </row>
        <row r="2687">
          <cell r="A2687" t="str">
            <v>PS-51-21-2A-T7</v>
          </cell>
          <cell r="B2687" t="str">
            <v>19 157,43</v>
          </cell>
        </row>
        <row r="2688">
          <cell r="A2688" t="str">
            <v>PS-51-21-2A-T8</v>
          </cell>
          <cell r="B2688" t="str">
            <v>19 300,29</v>
          </cell>
        </row>
        <row r="2689">
          <cell r="A2689" t="str">
            <v>PS-51-21-2A-T9</v>
          </cell>
          <cell r="B2689" t="str">
            <v>19 443,14</v>
          </cell>
        </row>
        <row r="2690">
          <cell r="A2690" t="str">
            <v>PS-51-21-2A-T10</v>
          </cell>
          <cell r="B2690" t="str">
            <v>19 586,00</v>
          </cell>
        </row>
        <row r="2691">
          <cell r="A2691" t="str">
            <v>PS-51-21-2A-T11</v>
          </cell>
          <cell r="B2691" t="str">
            <v>19 728,86</v>
          </cell>
        </row>
        <row r="2692">
          <cell r="A2692" t="str">
            <v>PS-51-21-2A-T12</v>
          </cell>
          <cell r="B2692" t="str">
            <v>19 871,71</v>
          </cell>
        </row>
        <row r="2693">
          <cell r="A2693" t="str">
            <v>PS-51-21-2A-T13</v>
          </cell>
          <cell r="B2693" t="str">
            <v>20 014,57</v>
          </cell>
        </row>
        <row r="2694">
          <cell r="A2694" t="str">
            <v>PS-51-21-2A-T14</v>
          </cell>
          <cell r="B2694" t="str">
            <v>20 157,43</v>
          </cell>
        </row>
        <row r="2695">
          <cell r="A2695" t="str">
            <v>PS-51-21-2A-T15</v>
          </cell>
          <cell r="B2695" t="str">
            <v>20 300,29</v>
          </cell>
        </row>
        <row r="2696">
          <cell r="A2696" t="str">
            <v>PS-51-21-2A-T16</v>
          </cell>
          <cell r="B2696" t="str">
            <v>20 443,14</v>
          </cell>
        </row>
        <row r="2697">
          <cell r="A2697" t="str">
            <v>PS-51-21-2A-T17</v>
          </cell>
          <cell r="B2697" t="str">
            <v>20 586,00</v>
          </cell>
        </row>
        <row r="2698">
          <cell r="A2698" t="str">
            <v>PS-51-21-2A-T18</v>
          </cell>
          <cell r="B2698" t="str">
            <v>20 728,86</v>
          </cell>
        </row>
        <row r="2699">
          <cell r="A2699" t="str">
            <v>PS-51-21-2A-T19</v>
          </cell>
          <cell r="B2699" t="str">
            <v>20 871,71</v>
          </cell>
        </row>
        <row r="2700">
          <cell r="A2700" t="str">
            <v>PS-51-21-2A-T20</v>
          </cell>
          <cell r="B2700" t="str">
            <v>21 014,57</v>
          </cell>
        </row>
        <row r="2701">
          <cell r="A2701" t="str">
            <v>PS-51-21-2A-T21</v>
          </cell>
          <cell r="B2701" t="str">
            <v>21 157,43</v>
          </cell>
        </row>
        <row r="2702">
          <cell r="A2702" t="str">
            <v>PS-51-21-2A-T22</v>
          </cell>
          <cell r="B2702" t="str">
            <v>21 300,29</v>
          </cell>
        </row>
        <row r="2703">
          <cell r="A2703" t="str">
            <v>PS-51-21-2A-T23</v>
          </cell>
          <cell r="B2703" t="str">
            <v>21 443,14</v>
          </cell>
        </row>
        <row r="2704">
          <cell r="A2704" t="str">
            <v>PS-51-21-2A-T24</v>
          </cell>
          <cell r="B2704" t="str">
            <v>21 586,00</v>
          </cell>
        </row>
        <row r="2705">
          <cell r="A2705" t="str">
            <v>PS-51-21-2A-T25</v>
          </cell>
          <cell r="B2705" t="str">
            <v>21 728,86</v>
          </cell>
        </row>
        <row r="2706">
          <cell r="A2706" t="str">
            <v>PS-51-21-2A-T26</v>
          </cell>
          <cell r="B2706" t="str">
            <v>21 871,71</v>
          </cell>
        </row>
        <row r="2707">
          <cell r="A2707" t="str">
            <v>PS-51-21-2A-T27</v>
          </cell>
          <cell r="B2707" t="str">
            <v>22 014,57</v>
          </cell>
        </row>
        <row r="2708">
          <cell r="A2708" t="str">
            <v>PS-51-21-2A-T28</v>
          </cell>
          <cell r="B2708" t="str">
            <v>22 157,43</v>
          </cell>
        </row>
        <row r="2709">
          <cell r="A2709" t="str">
            <v>PS-51-21-2A-T29</v>
          </cell>
          <cell r="B2709" t="str">
            <v>22 300,29</v>
          </cell>
        </row>
        <row r="2710">
          <cell r="A2710" t="str">
            <v>PS-51-21-2A-T30</v>
          </cell>
          <cell r="B2710" t="str">
            <v>22 443,14</v>
          </cell>
        </row>
        <row r="2711">
          <cell r="A2711" t="str">
            <v>PS-51-21-2A-T31</v>
          </cell>
          <cell r="B2711" t="str">
            <v>22 586,00</v>
          </cell>
        </row>
        <row r="2712">
          <cell r="A2712" t="str">
            <v>PS-51-21-2A-T32</v>
          </cell>
          <cell r="B2712" t="str">
            <v>22 728,86</v>
          </cell>
        </row>
        <row r="2713">
          <cell r="A2713" t="str">
            <v>PS-51-21-2A-T33</v>
          </cell>
          <cell r="B2713" t="str">
            <v>22 871,71</v>
          </cell>
        </row>
        <row r="2714">
          <cell r="A2714" t="str">
            <v>PS-51-21-2A-T34</v>
          </cell>
          <cell r="B2714" t="str">
            <v>23 014,57</v>
          </cell>
        </row>
        <row r="2715">
          <cell r="A2715" t="str">
            <v>PS-51-21-2A-T35</v>
          </cell>
          <cell r="B2715" t="str">
            <v>23 157,43</v>
          </cell>
        </row>
        <row r="2716">
          <cell r="A2716" t="str">
            <v>PS-51-21-2A-T36</v>
          </cell>
          <cell r="B2716" t="str">
            <v>23 300,29</v>
          </cell>
        </row>
        <row r="2717">
          <cell r="A2717" t="str">
            <v>PS-51-21-2A-T37</v>
          </cell>
          <cell r="B2717" t="str">
            <v>23 443,14</v>
          </cell>
        </row>
        <row r="2718">
          <cell r="A2718" t="str">
            <v>PS-51-21-2A-T38</v>
          </cell>
          <cell r="B2718" t="str">
            <v>23 586,00</v>
          </cell>
        </row>
        <row r="2719">
          <cell r="A2719" t="str">
            <v>PS-51-21-2A-T39</v>
          </cell>
          <cell r="B2719" t="str">
            <v>23 728,86</v>
          </cell>
        </row>
        <row r="2720">
          <cell r="A2720" t="str">
            <v>PS-51-21-2A-T40</v>
          </cell>
          <cell r="B2720" t="str">
            <v>23 871,71</v>
          </cell>
        </row>
        <row r="2721">
          <cell r="A2721" t="str">
            <v>PS-51-21-2A-T41</v>
          </cell>
          <cell r="B2721" t="str">
            <v>24 014,57</v>
          </cell>
        </row>
        <row r="2722">
          <cell r="A2722" t="str">
            <v>PS-51-21-2A-T42</v>
          </cell>
          <cell r="B2722" t="str">
            <v>24 157,43</v>
          </cell>
        </row>
        <row r="2723">
          <cell r="A2723" t="str">
            <v>PS-51-21-2A-T43</v>
          </cell>
          <cell r="B2723" t="str">
            <v>24 300,29</v>
          </cell>
        </row>
        <row r="2724">
          <cell r="A2724" t="str">
            <v>PS-51-21-2A-T44</v>
          </cell>
          <cell r="B2724" t="str">
            <v>24 443,14</v>
          </cell>
        </row>
        <row r="2725">
          <cell r="A2725" t="str">
            <v>PS-51-21-2A-T45</v>
          </cell>
          <cell r="B2725" t="str">
            <v>24 586,00</v>
          </cell>
        </row>
        <row r="2726">
          <cell r="A2726" t="str">
            <v>PS-51-21-2A-T46</v>
          </cell>
          <cell r="B2726" t="str">
            <v>24 728,86</v>
          </cell>
        </row>
        <row r="2727">
          <cell r="A2727" t="str">
            <v>PS-51-21-2A-T47</v>
          </cell>
          <cell r="B2727" t="str">
            <v>24 871,71</v>
          </cell>
        </row>
        <row r="2728">
          <cell r="A2728" t="str">
            <v>PS-51-21-2A-T48</v>
          </cell>
          <cell r="B2728" t="str">
            <v>25 014,57</v>
          </cell>
        </row>
        <row r="2729">
          <cell r="A2729" t="str">
            <v>PS-51-21-2A-T49</v>
          </cell>
          <cell r="B2729" t="str">
            <v>25 157,43</v>
          </cell>
        </row>
        <row r="2730">
          <cell r="A2730" t="str">
            <v>PS-51-21-2A-T50</v>
          </cell>
          <cell r="B2730" t="str">
            <v>25 300,29</v>
          </cell>
        </row>
        <row r="2731">
          <cell r="A2731" t="str">
            <v>PS-51-21-2A-T51</v>
          </cell>
          <cell r="B2731" t="str">
            <v>25 443,14</v>
          </cell>
        </row>
        <row r="2732">
          <cell r="A2732" t="str">
            <v>PS-51-21-2A-T52</v>
          </cell>
          <cell r="B2732" t="str">
            <v>25 586,00</v>
          </cell>
        </row>
        <row r="2733">
          <cell r="A2733" t="str">
            <v>PS-51-21-2A-T53</v>
          </cell>
          <cell r="B2733" t="str">
            <v>25 728,86</v>
          </cell>
        </row>
        <row r="2734">
          <cell r="A2734" t="str">
            <v>PS-51-21-2A-T54</v>
          </cell>
          <cell r="B2734" t="str">
            <v>25 871,71</v>
          </cell>
        </row>
        <row r="2735">
          <cell r="A2735" t="str">
            <v>PS-51-21-2A-T55</v>
          </cell>
          <cell r="B2735" t="str">
            <v>26 014,57</v>
          </cell>
        </row>
        <row r="2736">
          <cell r="A2736" t="str">
            <v>PS-51-21-2A-T56</v>
          </cell>
          <cell r="B2736" t="str">
            <v>26 157,43</v>
          </cell>
        </row>
        <row r="2737">
          <cell r="A2737" t="str">
            <v>PS-51-21-2A-T57</v>
          </cell>
          <cell r="B2737" t="str">
            <v>26 300,29</v>
          </cell>
        </row>
        <row r="2738">
          <cell r="A2738" t="str">
            <v>PS-51-21-2A-T58</v>
          </cell>
          <cell r="B2738" t="str">
            <v>26 443,14</v>
          </cell>
        </row>
        <row r="2739">
          <cell r="A2739" t="str">
            <v>PS-51-21-2A-T59</v>
          </cell>
          <cell r="B2739" t="str">
            <v>26 586,00</v>
          </cell>
        </row>
        <row r="2740">
          <cell r="A2740" t="str">
            <v>PS-51-21-2A-T60</v>
          </cell>
          <cell r="B2740" t="str">
            <v>26 728,86</v>
          </cell>
        </row>
        <row r="2741">
          <cell r="A2741" t="str">
            <v>PS-51-21-2A-T61</v>
          </cell>
          <cell r="B2741" t="str">
            <v>26 871,71</v>
          </cell>
        </row>
        <row r="2742">
          <cell r="A2742" t="str">
            <v>PS-51-21-2A-T62</v>
          </cell>
          <cell r="B2742" t="str">
            <v>27 014,57</v>
          </cell>
        </row>
        <row r="2743">
          <cell r="A2743" t="str">
            <v>PS-51-21-2A-T63</v>
          </cell>
          <cell r="B2743" t="str">
            <v>27 157,43</v>
          </cell>
        </row>
        <row r="2744">
          <cell r="A2744" t="str">
            <v>PS-51-21-2A-T64</v>
          </cell>
          <cell r="B2744" t="str">
            <v>27 300,29</v>
          </cell>
        </row>
        <row r="2745">
          <cell r="A2745" t="str">
            <v>PS-51-21-2A-T65</v>
          </cell>
          <cell r="B2745" t="str">
            <v>27 443,14</v>
          </cell>
        </row>
        <row r="2746">
          <cell r="A2746" t="str">
            <v>PS-51-21-2A-T66</v>
          </cell>
          <cell r="B2746" t="str">
            <v>27 586,00</v>
          </cell>
        </row>
        <row r="2747">
          <cell r="A2747" t="str">
            <v>PS-51-21-2A-T67</v>
          </cell>
          <cell r="B2747" t="str">
            <v>27 728,86</v>
          </cell>
        </row>
        <row r="2748">
          <cell r="A2748" t="str">
            <v>PS-51-21-2A-T68</v>
          </cell>
          <cell r="B2748" t="str">
            <v>27 871,71</v>
          </cell>
        </row>
        <row r="2749">
          <cell r="A2749" t="str">
            <v>PS-51-21-2A-T69</v>
          </cell>
          <cell r="B2749" t="str">
            <v>28 014,57</v>
          </cell>
        </row>
        <row r="2750">
          <cell r="A2750" t="str">
            <v>PS-51-21-2A-T70</v>
          </cell>
          <cell r="B2750" t="str">
            <v>28 157,43</v>
          </cell>
        </row>
        <row r="2751">
          <cell r="A2751" t="str">
            <v>PS-51-21-2A-T71</v>
          </cell>
          <cell r="B2751" t="str">
            <v>28 300,29</v>
          </cell>
        </row>
        <row r="2752">
          <cell r="A2752" t="str">
            <v>PS-51-21-2A-T72</v>
          </cell>
          <cell r="B2752" t="str">
            <v>28 443,14</v>
          </cell>
        </row>
        <row r="2753">
          <cell r="A2753" t="str">
            <v>PS-51-21-2A-T73</v>
          </cell>
          <cell r="B2753" t="str">
            <v>28 586,00</v>
          </cell>
        </row>
        <row r="2754">
          <cell r="A2754" t="str">
            <v>PS-51-21-2A-T74</v>
          </cell>
          <cell r="B2754" t="str">
            <v>28 728,86</v>
          </cell>
        </row>
        <row r="2755">
          <cell r="A2755" t="str">
            <v>PS-51-21-2A-T75</v>
          </cell>
          <cell r="B2755" t="str">
            <v>28 871,71</v>
          </cell>
        </row>
        <row r="2756">
          <cell r="A2756" t="str">
            <v>PS-51-21-2A-T76</v>
          </cell>
          <cell r="B2756" t="str">
            <v>29 014,57</v>
          </cell>
        </row>
        <row r="2757">
          <cell r="A2757" t="str">
            <v>PS-51-21-2A-T77</v>
          </cell>
          <cell r="B2757" t="str">
            <v>29 157,43</v>
          </cell>
        </row>
        <row r="2758">
          <cell r="A2758" t="str">
            <v>PS-51-21-2A-T78</v>
          </cell>
          <cell r="B2758" t="str">
            <v>29 300,29</v>
          </cell>
        </row>
        <row r="2759">
          <cell r="A2759" t="str">
            <v>PS-51-21-2A-T79</v>
          </cell>
          <cell r="B2759" t="str">
            <v>29 443,14</v>
          </cell>
        </row>
        <row r="2760">
          <cell r="A2760" t="str">
            <v>PS-51-21-2A-T80</v>
          </cell>
          <cell r="B2760" t="str">
            <v>29 586,00</v>
          </cell>
        </row>
        <row r="2761">
          <cell r="A2761" t="str">
            <v>PS-51-21-2A-T81</v>
          </cell>
          <cell r="B2761" t="str">
            <v>29 728,86</v>
          </cell>
        </row>
        <row r="2762">
          <cell r="A2762" t="str">
            <v>PS-51-21-2A-T82</v>
          </cell>
          <cell r="B2762" t="str">
            <v>29 871,71</v>
          </cell>
        </row>
        <row r="2763">
          <cell r="A2763" t="str">
            <v>PS-51-21-2A-T83</v>
          </cell>
          <cell r="B2763" t="str">
            <v>30 014,57</v>
          </cell>
        </row>
        <row r="2764">
          <cell r="A2764" t="str">
            <v>PS-51-21-2A-T84</v>
          </cell>
          <cell r="B2764" t="str">
            <v>30 157,43</v>
          </cell>
        </row>
        <row r="2765">
          <cell r="A2765" t="str">
            <v>PS-51-21-2A-T85</v>
          </cell>
          <cell r="B2765" t="str">
            <v>30 300,29</v>
          </cell>
        </row>
        <row r="2766">
          <cell r="A2766" t="str">
            <v>PS-51-21-2A-T86</v>
          </cell>
          <cell r="B2766" t="str">
            <v>30 443,14</v>
          </cell>
        </row>
        <row r="2767">
          <cell r="A2767" t="str">
            <v>PS-51-21-2A-T87</v>
          </cell>
          <cell r="B2767" t="str">
            <v>30 586,00</v>
          </cell>
        </row>
        <row r="2768">
          <cell r="A2768" t="str">
            <v>PS-51-21-2A-T88</v>
          </cell>
          <cell r="B2768" t="str">
            <v>30 728,86</v>
          </cell>
        </row>
        <row r="2769">
          <cell r="A2769" t="str">
            <v>PS-51-21-2A-T89</v>
          </cell>
          <cell r="B2769" t="str">
            <v>30 871,71</v>
          </cell>
        </row>
        <row r="2770">
          <cell r="A2770" t="str">
            <v>PS-51-21-2A-T90</v>
          </cell>
          <cell r="B2770" t="str">
            <v>31 014,57</v>
          </cell>
        </row>
        <row r="2771">
          <cell r="A2771" t="str">
            <v>PS-51-21-2A-T91</v>
          </cell>
          <cell r="B2771" t="str">
            <v>31 157,43</v>
          </cell>
        </row>
        <row r="2772">
          <cell r="A2772" t="str">
            <v>PS-51-21-2A-T92</v>
          </cell>
          <cell r="B2772" t="str">
            <v>31 300,29</v>
          </cell>
        </row>
        <row r="2773">
          <cell r="A2773" t="str">
            <v>PS-51-21-2A-T93</v>
          </cell>
          <cell r="B2773" t="str">
            <v>31 443,14</v>
          </cell>
        </row>
        <row r="2774">
          <cell r="A2774" t="str">
            <v>PS-51-21-2A-T94</v>
          </cell>
          <cell r="B2774" t="str">
            <v>31 586,00</v>
          </cell>
        </row>
        <row r="2775">
          <cell r="A2775" t="str">
            <v>PS-51-21-2A-T95</v>
          </cell>
          <cell r="B2775" t="str">
            <v>31 728,86</v>
          </cell>
        </row>
        <row r="2776">
          <cell r="A2776" t="str">
            <v>PS-51-21-2A-T96</v>
          </cell>
          <cell r="B2776" t="str">
            <v>31 871,71</v>
          </cell>
        </row>
        <row r="2777">
          <cell r="A2777" t="str">
            <v>PS-51-21-2A-T97</v>
          </cell>
          <cell r="B2777" t="str">
            <v>32 014,57</v>
          </cell>
        </row>
        <row r="2778">
          <cell r="A2778" t="str">
            <v>PS-51-21-2A-T98</v>
          </cell>
          <cell r="B2778" t="str">
            <v>32 157,43</v>
          </cell>
        </row>
        <row r="2779">
          <cell r="A2779" t="str">
            <v>PS-51-21-2A-T99</v>
          </cell>
          <cell r="B2779" t="str">
            <v>32 300,29</v>
          </cell>
        </row>
        <row r="2780">
          <cell r="A2780" t="str">
            <v>PS-51-21-2A-T100</v>
          </cell>
          <cell r="B2780" t="str">
            <v>32 443,14</v>
          </cell>
        </row>
        <row r="2782">
          <cell r="A2782" t="str">
            <v>ZKA-1,3</v>
          </cell>
          <cell r="B2782" t="str">
            <v>1 669,70</v>
          </cell>
        </row>
        <row r="2783">
          <cell r="A2783" t="str">
            <v>ZKA-2,5</v>
          </cell>
          <cell r="B2783" t="str">
            <v>2 314,72</v>
          </cell>
        </row>
        <row r="2784">
          <cell r="A2784" t="str">
            <v>ZKA-5</v>
          </cell>
          <cell r="B2784" t="str">
            <v>3 732,33</v>
          </cell>
        </row>
        <row r="2785">
          <cell r="A2785" t="str">
            <v>ZKA-10</v>
          </cell>
          <cell r="B2785" t="str">
            <v>8 063,08</v>
          </cell>
        </row>
        <row r="2787">
          <cell r="A2787" t="str">
            <v>BS-110-138</v>
          </cell>
          <cell r="B2787">
            <v>342</v>
          </cell>
        </row>
        <row r="2788">
          <cell r="A2788" t="str">
            <v>BS-125-151</v>
          </cell>
        </row>
        <row r="2789">
          <cell r="A2789" t="str">
            <v>BS-160-186</v>
          </cell>
          <cell r="B2789">
            <v>465</v>
          </cell>
        </row>
        <row r="2790">
          <cell r="A2790" t="str">
            <v>BS-200-226</v>
          </cell>
          <cell r="B2790">
            <v>589</v>
          </cell>
        </row>
        <row r="2791">
          <cell r="A2791" t="str">
            <v>BS-250-276</v>
          </cell>
          <cell r="B2791">
            <v>961</v>
          </cell>
        </row>
        <row r="2792">
          <cell r="A2792" t="str">
            <v>BS-315-341</v>
          </cell>
          <cell r="B2792" t="str">
            <v>1 116,00</v>
          </cell>
        </row>
        <row r="2793">
          <cell r="A2793" t="str">
            <v>BS-400-426</v>
          </cell>
          <cell r="B2793" t="str">
            <v>1 333,00</v>
          </cell>
        </row>
        <row r="2794">
          <cell r="A2794" t="str">
            <v>BS-500-526</v>
          </cell>
          <cell r="B2794" t="str">
            <v>1 767,00</v>
          </cell>
        </row>
        <row r="2796">
          <cell r="A2796" t="str">
            <v>UK​-KSG-10</v>
          </cell>
          <cell r="B2796">
            <v>348</v>
          </cell>
        </row>
        <row r="2797">
          <cell r="A2797" t="str">
            <v>UK-KSG-12</v>
          </cell>
          <cell r="B2797">
            <v>573</v>
          </cell>
        </row>
        <row r="2798">
          <cell r="A2798" t="str">
            <v>UK-KSG-15</v>
          </cell>
          <cell r="B2798" t="str">
            <v>1 134,00</v>
          </cell>
        </row>
        <row r="2799">
          <cell r="A2799" t="str">
            <v>UK-KSG-20</v>
          </cell>
          <cell r="B2799" t="str">
            <v>1 494,00</v>
          </cell>
        </row>
        <row r="2800">
          <cell r="A2800" t="str">
            <v>UK-KSG-24</v>
          </cell>
        </row>
        <row r="2801">
          <cell r="A2801" t="str">
            <v>UK-KSG-30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55"/>
  <sheetViews>
    <sheetView view="pageBreakPreview" topLeftCell="A58" zoomScale="115" zoomScaleNormal="115" zoomScaleSheetLayoutView="115" workbookViewId="0">
      <selection activeCell="C36" sqref="C36"/>
    </sheetView>
  </sheetViews>
  <sheetFormatPr defaultColWidth="8.7109375" defaultRowHeight="14.65" customHeight="1" outlineLevelCol="1"/>
  <cols>
    <col min="1" max="1" width="1.42578125" style="1" customWidth="1"/>
    <col min="2" max="2" width="19" style="1" customWidth="1"/>
    <col min="3" max="3" width="5.140625" style="1" customWidth="1"/>
    <col min="4" max="4" width="8.7109375" style="1" customWidth="1"/>
    <col min="5" max="5" width="9.42578125" style="1" customWidth="1"/>
    <col min="6" max="6" width="9" style="1" customWidth="1"/>
    <col min="7" max="7" width="7.5703125" style="1" customWidth="1"/>
    <col min="8" max="8" width="15.140625" style="1" customWidth="1"/>
    <col min="9" max="9" width="24.5703125" style="3" customWidth="1"/>
    <col min="10" max="10" width="30.140625" style="1" customWidth="1"/>
    <col min="11" max="11" width="6.5703125" style="4" customWidth="1"/>
    <col min="12" max="12" width="2.42578125" style="4" customWidth="1" outlineLevel="1"/>
    <col min="13" max="13" width="16.140625" style="1" customWidth="1" outlineLevel="1"/>
    <col min="14" max="15" width="15" style="1" customWidth="1"/>
    <col min="16" max="16" width="12.85546875" style="1" customWidth="1"/>
    <col min="17" max="249" width="8.7109375" style="1" customWidth="1"/>
  </cols>
  <sheetData>
    <row r="1" spans="1:249" ht="35.1" customHeight="1">
      <c r="A1" s="5" t="s">
        <v>0</v>
      </c>
    </row>
    <row r="2" spans="1:249" ht="10.7" customHeight="1">
      <c r="A2" s="5"/>
    </row>
    <row r="3" spans="1:249" s="17" customFormat="1" ht="10.5" customHeight="1">
      <c r="B3" s="31"/>
      <c r="C3" s="26"/>
      <c r="D3" s="26"/>
      <c r="E3" s="26"/>
      <c r="F3" s="26"/>
      <c r="G3" s="27"/>
      <c r="H3" s="28"/>
      <c r="I3"/>
      <c r="J3" s="21"/>
      <c r="K3" s="28"/>
      <c r="L3" s="29"/>
      <c r="M3" s="32"/>
      <c r="N3" s="21"/>
      <c r="P3"/>
      <c r="Q3"/>
    </row>
    <row r="4" spans="1:249" ht="10.5" customHeight="1">
      <c r="A4" s="401"/>
      <c r="B4" s="33" t="s">
        <v>10</v>
      </c>
      <c r="C4" s="34"/>
      <c r="D4" s="34"/>
      <c r="E4" s="34"/>
      <c r="F4" s="34"/>
      <c r="G4" s="35"/>
      <c r="H4" s="43"/>
      <c r="I4" s="7"/>
      <c r="J4" s="7"/>
      <c r="K4" s="7"/>
      <c r="M4" s="36"/>
      <c r="P4"/>
      <c r="Q4"/>
      <c r="IM4"/>
      <c r="IN4"/>
      <c r="IO4"/>
    </row>
    <row r="5" spans="1:249" s="17" customFormat="1" ht="33.950000000000003" customHeight="1">
      <c r="B5" s="11" t="s">
        <v>1</v>
      </c>
      <c r="C5" s="12" t="s">
        <v>2</v>
      </c>
      <c r="D5" s="12" t="s">
        <v>11</v>
      </c>
      <c r="E5" s="12" t="s">
        <v>4</v>
      </c>
      <c r="F5" s="12" t="s">
        <v>5</v>
      </c>
      <c r="G5" s="12" t="s">
        <v>6</v>
      </c>
      <c r="H5" s="390" t="s">
        <v>7</v>
      </c>
      <c r="I5"/>
      <c r="J5" s="21"/>
      <c r="K5" s="28"/>
      <c r="L5" s="29"/>
      <c r="M5" s="32"/>
      <c r="N5" s="21"/>
      <c r="P5"/>
      <c r="Q5"/>
    </row>
    <row r="6" spans="1:249" s="17" customFormat="1" ht="10.5" customHeight="1">
      <c r="B6" s="440" t="s">
        <v>1038</v>
      </c>
      <c r="C6" s="478">
        <v>600</v>
      </c>
      <c r="D6" s="478">
        <v>2400</v>
      </c>
      <c r="E6" s="478">
        <v>4</v>
      </c>
      <c r="F6" s="478">
        <v>94</v>
      </c>
      <c r="G6" s="479"/>
      <c r="H6" s="480">
        <f>IF(ISERROR(INDEX([1]Лист1!$B$1:$B$10029,MATCH(M6,[1]Лист1!$A$1:$A$10029,0),1)),"",INDEX([1]Лист1!$B$1:$B$10029,MATCH(M6,[1]Лист1!$A$1:$A$10029,0),1))</f>
        <v>4187</v>
      </c>
      <c r="I6" s="21"/>
      <c r="J6" s="21"/>
      <c r="K6" s="21"/>
      <c r="L6" s="23"/>
      <c r="M6" s="392" t="s">
        <v>1040</v>
      </c>
      <c r="P6"/>
      <c r="Q6"/>
    </row>
    <row r="7" spans="1:249" s="17" customFormat="1" ht="10.5" customHeight="1">
      <c r="B7" s="37" t="s">
        <v>1039</v>
      </c>
      <c r="C7" s="25">
        <v>600</v>
      </c>
      <c r="D7" s="25">
        <v>2400</v>
      </c>
      <c r="E7" s="25">
        <v>6</v>
      </c>
      <c r="F7" s="25">
        <v>94</v>
      </c>
      <c r="G7" s="30"/>
      <c r="H7" s="483">
        <f>IF(ISERROR(INDEX([1]Лист1!$B$1:$B$10029,MATCH(M7,[1]Лист1!$A$1:$A$10029,0),1)),"",INDEX([1]Лист1!$B$1:$B$10029,MATCH(M7,[1]Лист1!$A$1:$A$10029,0),1))</f>
        <v>4418</v>
      </c>
      <c r="I7" s="21"/>
      <c r="J7" s="21"/>
      <c r="K7" s="21"/>
      <c r="L7" s="23"/>
      <c r="M7" s="392" t="s">
        <v>1041</v>
      </c>
      <c r="P7"/>
      <c r="Q7"/>
    </row>
    <row r="8" spans="1:249" s="17" customFormat="1" ht="10.5" customHeight="1">
      <c r="B8" s="440" t="s">
        <v>20</v>
      </c>
      <c r="C8" s="478">
        <v>600</v>
      </c>
      <c r="D8" s="478">
        <v>2400</v>
      </c>
      <c r="E8" s="478">
        <v>8</v>
      </c>
      <c r="F8" s="478">
        <v>94</v>
      </c>
      <c r="G8" s="479"/>
      <c r="H8" s="484" t="s">
        <v>16</v>
      </c>
      <c r="I8" s="21"/>
      <c r="J8" s="21"/>
      <c r="K8" s="21"/>
      <c r="L8" s="23"/>
      <c r="M8" s="392" t="s">
        <v>1042</v>
      </c>
      <c r="P8"/>
      <c r="Q8"/>
    </row>
    <row r="9" spans="1:249" s="17" customFormat="1" ht="10.5" customHeight="1">
      <c r="B9" s="37" t="s">
        <v>12</v>
      </c>
      <c r="C9" s="25">
        <v>800</v>
      </c>
      <c r="D9" s="25">
        <v>2400</v>
      </c>
      <c r="E9" s="25">
        <v>4</v>
      </c>
      <c r="F9" s="25">
        <v>110</v>
      </c>
      <c r="G9" s="30"/>
      <c r="H9" s="483">
        <f>IF(ISERROR(INDEX([1]Лист1!$B$1:$B$10029,MATCH(M9,[1]Лист1!$A$1:$A$10029,0),1)),"",INDEX([1]Лист1!$B$1:$B$10029,MATCH(M9,[1]Лист1!$A$1:$A$10029,0),1))</f>
        <v>6113</v>
      </c>
      <c r="I9" s="21"/>
      <c r="J9" s="21"/>
      <c r="K9" s="21"/>
      <c r="L9" s="23"/>
      <c r="M9" s="24" t="s">
        <v>13</v>
      </c>
      <c r="P9"/>
      <c r="Q9"/>
    </row>
    <row r="10" spans="1:249" s="17" customFormat="1" ht="10.5" customHeight="1">
      <c r="B10" s="440" t="s">
        <v>14</v>
      </c>
      <c r="C10" s="478">
        <v>800</v>
      </c>
      <c r="D10" s="478">
        <v>1000</v>
      </c>
      <c r="E10" s="478">
        <v>6</v>
      </c>
      <c r="F10" s="478">
        <v>110</v>
      </c>
      <c r="G10" s="479"/>
      <c r="H10" s="484" t="s">
        <v>16</v>
      </c>
      <c r="I10" s="21"/>
      <c r="J10" s="21"/>
      <c r="K10" s="21"/>
      <c r="L10" s="23"/>
      <c r="M10" s="21"/>
      <c r="P10"/>
      <c r="Q10"/>
    </row>
    <row r="11" spans="1:249" s="17" customFormat="1" ht="10.5" customHeight="1">
      <c r="B11" s="37" t="s">
        <v>15</v>
      </c>
      <c r="C11" s="25">
        <v>800</v>
      </c>
      <c r="D11" s="25">
        <v>2400</v>
      </c>
      <c r="E11" s="25">
        <v>6</v>
      </c>
      <c r="F11" s="25">
        <v>110</v>
      </c>
      <c r="G11" s="30"/>
      <c r="H11" s="483">
        <f>IF(ISERROR(INDEX([1]Лист1!$B$1:$B$10029,MATCH(M11,[1]Лист1!$A$1:$A$10029,0),1)),"",INDEX([1]Лист1!$B$1:$B$10029,MATCH(M11,[1]Лист1!$A$1:$A$10029,0),1))</f>
        <v>6683</v>
      </c>
      <c r="I11" s="21"/>
      <c r="J11" s="21"/>
      <c r="K11" s="21"/>
      <c r="L11" s="23"/>
      <c r="M11" s="24" t="s">
        <v>17</v>
      </c>
      <c r="P11"/>
      <c r="Q11"/>
    </row>
    <row r="12" spans="1:249" s="17" customFormat="1" ht="10.5" customHeight="1">
      <c r="A12" s="17" t="s">
        <v>18</v>
      </c>
      <c r="B12" s="440" t="s">
        <v>19</v>
      </c>
      <c r="C12" s="478">
        <v>800</v>
      </c>
      <c r="D12" s="478">
        <v>1000</v>
      </c>
      <c r="E12" s="478">
        <v>8</v>
      </c>
      <c r="F12" s="478">
        <v>110</v>
      </c>
      <c r="G12" s="479"/>
      <c r="H12" s="484" t="s">
        <v>16</v>
      </c>
      <c r="I12" s="21"/>
      <c r="J12" s="21"/>
      <c r="K12" s="21"/>
      <c r="M12" s="21"/>
      <c r="P12"/>
      <c r="Q12"/>
    </row>
    <row r="13" spans="1:249" s="17" customFormat="1" ht="10.5" customHeight="1">
      <c r="A13" s="17" t="s">
        <v>18</v>
      </c>
      <c r="B13" s="37" t="s">
        <v>20</v>
      </c>
      <c r="C13" s="25">
        <v>800</v>
      </c>
      <c r="D13" s="25">
        <v>2400</v>
      </c>
      <c r="E13" s="25">
        <v>8</v>
      </c>
      <c r="F13" s="25">
        <v>110</v>
      </c>
      <c r="G13" s="30"/>
      <c r="H13" s="483" t="s">
        <v>16</v>
      </c>
      <c r="I13" s="21"/>
      <c r="J13" s="21"/>
      <c r="K13" s="21"/>
      <c r="M13" s="24"/>
      <c r="P13"/>
      <c r="Q13"/>
    </row>
    <row r="14" spans="1:249" s="17" customFormat="1" ht="10.5" customHeight="1">
      <c r="A14" s="17" t="s">
        <v>18</v>
      </c>
      <c r="B14" s="440" t="s">
        <v>21</v>
      </c>
      <c r="C14" s="478">
        <v>800</v>
      </c>
      <c r="D14" s="478">
        <v>1000</v>
      </c>
      <c r="E14" s="478">
        <v>10</v>
      </c>
      <c r="F14" s="478">
        <v>110</v>
      </c>
      <c r="G14" s="479"/>
      <c r="H14" s="484" t="s">
        <v>16</v>
      </c>
      <c r="I14" s="21"/>
      <c r="J14" s="21"/>
      <c r="K14" s="21"/>
      <c r="M14" s="21"/>
      <c r="P14"/>
      <c r="Q14"/>
    </row>
    <row r="15" spans="1:249" s="17" customFormat="1" ht="10.5" customHeight="1">
      <c r="A15" s="17" t="s">
        <v>18</v>
      </c>
      <c r="B15" s="37" t="s">
        <v>22</v>
      </c>
      <c r="C15" s="25">
        <v>800</v>
      </c>
      <c r="D15" s="25">
        <v>2400</v>
      </c>
      <c r="E15" s="25">
        <v>10</v>
      </c>
      <c r="F15" s="25">
        <v>110</v>
      </c>
      <c r="G15" s="30"/>
      <c r="H15" s="483" t="s">
        <v>16</v>
      </c>
      <c r="I15" s="21"/>
      <c r="J15" s="21"/>
      <c r="K15" s="21"/>
      <c r="M15" s="24"/>
      <c r="P15"/>
      <c r="Q15"/>
    </row>
    <row r="16" spans="1:249" s="17" customFormat="1" ht="10.5" customHeight="1">
      <c r="B16" s="440" t="s">
        <v>23</v>
      </c>
      <c r="C16" s="478">
        <v>1000</v>
      </c>
      <c r="D16" s="478">
        <v>2400</v>
      </c>
      <c r="E16" s="478">
        <v>4</v>
      </c>
      <c r="F16" s="478">
        <v>125</v>
      </c>
      <c r="G16" s="479"/>
      <c r="H16" s="484">
        <f>IF(ISERROR(INDEX([1]Лист1!$B$1:$B$10029,MATCH(M16,[1]Лист1!$A$1:$A$10029,0),1)),"",INDEX([1]Лист1!$B$1:$B$10029,MATCH(M16,[1]Лист1!$A$1:$A$10029,0),1))</f>
        <v>8632</v>
      </c>
      <c r="I16" s="21"/>
      <c r="J16" s="21"/>
      <c r="K16" s="21"/>
      <c r="M16" s="24" t="s">
        <v>24</v>
      </c>
      <c r="P16"/>
      <c r="Q16"/>
    </row>
    <row r="17" spans="1:17" s="17" customFormat="1" ht="10.5" customHeight="1">
      <c r="B17" s="37" t="s">
        <v>25</v>
      </c>
      <c r="C17" s="25">
        <v>1000</v>
      </c>
      <c r="D17" s="25">
        <v>1000</v>
      </c>
      <c r="E17" s="25">
        <v>6</v>
      </c>
      <c r="F17" s="25">
        <v>125</v>
      </c>
      <c r="G17" s="30"/>
      <c r="H17" s="483" t="s">
        <v>16</v>
      </c>
      <c r="I17" s="21"/>
      <c r="J17" s="21"/>
      <c r="K17" s="21"/>
      <c r="M17" s="21"/>
      <c r="P17"/>
      <c r="Q17"/>
    </row>
    <row r="18" spans="1:17" s="17" customFormat="1" ht="10.5" customHeight="1">
      <c r="B18" s="440" t="s">
        <v>26</v>
      </c>
      <c r="C18" s="478">
        <v>1000</v>
      </c>
      <c r="D18" s="478">
        <v>2400</v>
      </c>
      <c r="E18" s="478">
        <v>6</v>
      </c>
      <c r="F18" s="478">
        <v>125</v>
      </c>
      <c r="G18" s="479"/>
      <c r="H18" s="484">
        <f>IF(ISERROR(INDEX([1]Лист1!$B$1:$B$10029,MATCH(M18,[1]Лист1!$A$1:$A$10029,0),1)),"",INDEX([1]Лист1!$B$1:$B$10029,MATCH(M18,[1]Лист1!$A$1:$A$10029,0),1))</f>
        <v>9853</v>
      </c>
      <c r="I18" s="21"/>
      <c r="J18" s="21"/>
      <c r="K18" s="21"/>
      <c r="M18" s="24" t="s">
        <v>27</v>
      </c>
      <c r="P18"/>
      <c r="Q18"/>
    </row>
    <row r="19" spans="1:17" s="17" customFormat="1" ht="10.5" customHeight="1">
      <c r="A19" s="17" t="s">
        <v>18</v>
      </c>
      <c r="B19" s="37" t="s">
        <v>28</v>
      </c>
      <c r="C19" s="25">
        <v>1000</v>
      </c>
      <c r="D19" s="25">
        <v>1000</v>
      </c>
      <c r="E19" s="25">
        <v>8</v>
      </c>
      <c r="F19" s="25">
        <v>125</v>
      </c>
      <c r="G19" s="30"/>
      <c r="H19" s="483" t="s">
        <v>16</v>
      </c>
      <c r="I19" s="21"/>
      <c r="J19" s="21"/>
      <c r="K19" s="21"/>
      <c r="M19" s="21"/>
      <c r="P19"/>
      <c r="Q19"/>
    </row>
    <row r="20" spans="1:17" s="17" customFormat="1" ht="10.5" customHeight="1">
      <c r="A20" s="17" t="s">
        <v>18</v>
      </c>
      <c r="B20" s="440" t="s">
        <v>29</v>
      </c>
      <c r="C20" s="478">
        <v>1000</v>
      </c>
      <c r="D20" s="478">
        <v>2400</v>
      </c>
      <c r="E20" s="478">
        <v>8</v>
      </c>
      <c r="F20" s="478">
        <v>125</v>
      </c>
      <c r="G20" s="479"/>
      <c r="H20" s="484" t="s">
        <v>16</v>
      </c>
      <c r="I20" s="21"/>
      <c r="J20" s="21"/>
      <c r="K20" s="21"/>
      <c r="M20" s="40"/>
      <c r="P20"/>
      <c r="Q20"/>
    </row>
    <row r="21" spans="1:17" s="17" customFormat="1" ht="10.5" customHeight="1">
      <c r="A21" s="17" t="s">
        <v>18</v>
      </c>
      <c r="B21" s="37" t="s">
        <v>30</v>
      </c>
      <c r="C21" s="25">
        <v>1000</v>
      </c>
      <c r="D21" s="25">
        <v>1000</v>
      </c>
      <c r="E21" s="25">
        <v>10</v>
      </c>
      <c r="F21" s="25">
        <v>125</v>
      </c>
      <c r="G21" s="30"/>
      <c r="H21" s="483" t="s">
        <v>16</v>
      </c>
      <c r="I21" s="21"/>
      <c r="J21" s="21"/>
      <c r="K21" s="21"/>
      <c r="M21" s="21"/>
      <c r="P21"/>
      <c r="Q21"/>
    </row>
    <row r="22" spans="1:17" s="17" customFormat="1" ht="10.5" customHeight="1">
      <c r="A22" s="17" t="s">
        <v>18</v>
      </c>
      <c r="B22" s="440" t="s">
        <v>31</v>
      </c>
      <c r="C22" s="478">
        <v>1000</v>
      </c>
      <c r="D22" s="478">
        <v>2400</v>
      </c>
      <c r="E22" s="478">
        <v>10</v>
      </c>
      <c r="F22" s="478">
        <v>125</v>
      </c>
      <c r="G22" s="479"/>
      <c r="H22" s="484" t="s">
        <v>16</v>
      </c>
      <c r="I22" s="21"/>
      <c r="J22" s="21"/>
      <c r="K22" s="21"/>
      <c r="M22" s="40"/>
      <c r="P22"/>
      <c r="Q22"/>
    </row>
    <row r="23" spans="1:17" s="17" customFormat="1" ht="10.5" customHeight="1">
      <c r="B23" s="37" t="s">
        <v>32</v>
      </c>
      <c r="C23" s="25">
        <v>1200</v>
      </c>
      <c r="D23" s="25">
        <v>2400</v>
      </c>
      <c r="E23" s="25">
        <v>4</v>
      </c>
      <c r="F23" s="25">
        <v>125</v>
      </c>
      <c r="G23" s="30"/>
      <c r="H23" s="483">
        <f>IF(ISERROR(INDEX([1]Лист1!$B$1:$B$10029,MATCH(M23,[1]Лист1!$A$1:$A$10029,0),1)),"",INDEX([1]Лист1!$B$1:$B$10029,MATCH(M23,[1]Лист1!$A$1:$A$10029,0),1))</f>
        <v>13648</v>
      </c>
      <c r="I23" s="21"/>
      <c r="J23" s="21"/>
      <c r="K23" s="21"/>
      <c r="M23" s="24" t="s">
        <v>33</v>
      </c>
      <c r="P23"/>
      <c r="Q23"/>
    </row>
    <row r="24" spans="1:17" s="17" customFormat="1" ht="10.5" customHeight="1">
      <c r="B24" s="440" t="s">
        <v>34</v>
      </c>
      <c r="C24" s="478">
        <v>1200</v>
      </c>
      <c r="D24" s="478">
        <v>1000</v>
      </c>
      <c r="E24" s="478">
        <v>6</v>
      </c>
      <c r="F24" s="478">
        <v>136</v>
      </c>
      <c r="G24" s="479"/>
      <c r="H24" s="484" t="s">
        <v>16</v>
      </c>
      <c r="I24" s="21"/>
      <c r="J24" s="21"/>
      <c r="K24" s="21"/>
      <c r="M24" s="24" t="s">
        <v>35</v>
      </c>
      <c r="P24"/>
      <c r="Q24"/>
    </row>
    <row r="25" spans="1:17" s="17" customFormat="1" ht="10.5" customHeight="1">
      <c r="B25" s="37" t="s">
        <v>36</v>
      </c>
      <c r="C25" s="25">
        <v>1200</v>
      </c>
      <c r="D25" s="25">
        <v>2400</v>
      </c>
      <c r="E25" s="25">
        <v>6</v>
      </c>
      <c r="F25" s="25">
        <v>136</v>
      </c>
      <c r="G25" s="30"/>
      <c r="H25" s="483">
        <f>IF(ISERROR(INDEX([1]Лист1!$B$1:$B$10029,MATCH(M25,[1]Лист1!$A$1:$A$10029,0),1)),"",INDEX([1]Лист1!$B$1:$B$10029,MATCH(M25,[1]Лист1!$A$1:$A$10029,0),1))</f>
        <v>14551</v>
      </c>
      <c r="I25" s="21"/>
      <c r="J25" s="21"/>
      <c r="K25" s="21"/>
      <c r="M25" s="24" t="s">
        <v>37</v>
      </c>
      <c r="P25"/>
      <c r="Q25"/>
    </row>
    <row r="26" spans="1:17" s="17" customFormat="1" ht="10.5" customHeight="1">
      <c r="A26" s="17" t="s">
        <v>18</v>
      </c>
      <c r="B26" s="440" t="s">
        <v>38</v>
      </c>
      <c r="C26" s="478">
        <v>1200</v>
      </c>
      <c r="D26" s="478">
        <v>1000</v>
      </c>
      <c r="E26" s="478">
        <v>8</v>
      </c>
      <c r="F26" s="478">
        <v>136</v>
      </c>
      <c r="G26" s="479"/>
      <c r="H26" s="484" t="s">
        <v>16</v>
      </c>
      <c r="I26" s="21"/>
      <c r="J26" s="21"/>
      <c r="K26" s="21"/>
      <c r="M26" s="21"/>
      <c r="P26"/>
      <c r="Q26"/>
    </row>
    <row r="27" spans="1:17" s="17" customFormat="1" ht="10.5" customHeight="1">
      <c r="A27" s="17" t="s">
        <v>18</v>
      </c>
      <c r="B27" s="37" t="s">
        <v>39</v>
      </c>
      <c r="C27" s="25">
        <v>1200</v>
      </c>
      <c r="D27" s="25">
        <v>2400</v>
      </c>
      <c r="E27" s="25">
        <v>8</v>
      </c>
      <c r="F27" s="25">
        <v>136</v>
      </c>
      <c r="G27" s="30"/>
      <c r="H27" s="483" t="s">
        <v>16</v>
      </c>
      <c r="I27" s="21"/>
      <c r="J27" s="21"/>
      <c r="K27" s="21"/>
      <c r="M27" s="40"/>
      <c r="P27"/>
      <c r="Q27"/>
    </row>
    <row r="28" spans="1:17" s="17" customFormat="1" ht="10.5" customHeight="1">
      <c r="A28" s="17" t="s">
        <v>18</v>
      </c>
      <c r="B28" s="440" t="s">
        <v>40</v>
      </c>
      <c r="C28" s="478">
        <v>1200</v>
      </c>
      <c r="D28" s="478">
        <v>1000</v>
      </c>
      <c r="E28" s="478">
        <v>10</v>
      </c>
      <c r="F28" s="478">
        <v>136</v>
      </c>
      <c r="G28" s="479"/>
      <c r="H28" s="484" t="s">
        <v>16</v>
      </c>
      <c r="I28" s="21"/>
      <c r="J28" s="21"/>
      <c r="K28" s="21"/>
      <c r="M28" s="21"/>
      <c r="P28"/>
      <c r="Q28"/>
    </row>
    <row r="29" spans="1:17" s="17" customFormat="1" ht="10.5" customHeight="1">
      <c r="A29" s="17" t="s">
        <v>18</v>
      </c>
      <c r="B29" s="37" t="s">
        <v>41</v>
      </c>
      <c r="C29" s="25">
        <v>1200</v>
      </c>
      <c r="D29" s="25">
        <v>2400</v>
      </c>
      <c r="E29" s="25">
        <v>10</v>
      </c>
      <c r="F29" s="25">
        <v>136</v>
      </c>
      <c r="G29" s="30"/>
      <c r="H29" s="483" t="s">
        <v>16</v>
      </c>
      <c r="I29" s="21"/>
      <c r="J29" s="21"/>
      <c r="K29" s="21"/>
      <c r="M29" s="40"/>
      <c r="P29"/>
      <c r="Q29"/>
    </row>
    <row r="30" spans="1:17" s="17" customFormat="1" ht="10.5" customHeight="1">
      <c r="B30" s="440" t="s">
        <v>42</v>
      </c>
      <c r="C30" s="478">
        <v>1400</v>
      </c>
      <c r="D30" s="478">
        <v>2400</v>
      </c>
      <c r="E30" s="478">
        <v>4</v>
      </c>
      <c r="F30" s="478">
        <v>156</v>
      </c>
      <c r="G30" s="479"/>
      <c r="H30" s="484">
        <f>IF(ISERROR(INDEX([1]Лист1!$B$1:$B$10029,MATCH(M30,[1]Лист1!$A$1:$A$10029,0),1)),"",INDEX([1]Лист1!$B$1:$B$10029,MATCH(M30,[1]Лист1!$A$1:$A$10029,0),1))</f>
        <v>14541</v>
      </c>
      <c r="I30" s="21"/>
      <c r="J30" s="21"/>
      <c r="K30" s="21"/>
      <c r="M30" s="24" t="s">
        <v>43</v>
      </c>
      <c r="P30"/>
      <c r="Q30"/>
    </row>
    <row r="31" spans="1:17" s="17" customFormat="1" ht="10.5" customHeight="1">
      <c r="B31" s="37" t="s">
        <v>44</v>
      </c>
      <c r="C31" s="25">
        <v>1400</v>
      </c>
      <c r="D31" s="25">
        <v>1000</v>
      </c>
      <c r="E31" s="25">
        <v>6</v>
      </c>
      <c r="F31" s="25">
        <v>156</v>
      </c>
      <c r="G31" s="30"/>
      <c r="H31" s="483" t="s">
        <v>16</v>
      </c>
      <c r="I31" s="21"/>
      <c r="J31" s="21"/>
      <c r="K31" s="21"/>
      <c r="M31" s="24" t="s">
        <v>45</v>
      </c>
      <c r="P31"/>
      <c r="Q31"/>
    </row>
    <row r="32" spans="1:17" s="17" customFormat="1" ht="10.5" customHeight="1">
      <c r="B32" s="440" t="s">
        <v>46</v>
      </c>
      <c r="C32" s="478">
        <v>1400</v>
      </c>
      <c r="D32" s="478">
        <v>2400</v>
      </c>
      <c r="E32" s="478">
        <v>6</v>
      </c>
      <c r="F32" s="478">
        <v>156</v>
      </c>
      <c r="G32" s="479"/>
      <c r="H32" s="484">
        <f>IF(ISERROR(INDEX([1]Лист1!$B$1:$B$10029,MATCH(M32,[1]Лист1!$A$1:$A$10029,0),1)),"",INDEX([1]Лист1!$B$1:$B$10029,MATCH(M32,[1]Лист1!$A$1:$A$10029,0),1))</f>
        <v>17066</v>
      </c>
      <c r="I32" s="21"/>
      <c r="J32" s="21"/>
      <c r="K32" s="21"/>
      <c r="M32" s="24" t="s">
        <v>47</v>
      </c>
      <c r="P32"/>
      <c r="Q32"/>
    </row>
    <row r="33" spans="1:249" s="17" customFormat="1" ht="10.5" customHeight="1">
      <c r="A33" s="17" t="s">
        <v>18</v>
      </c>
      <c r="B33" s="37" t="s">
        <v>48</v>
      </c>
      <c r="C33" s="25">
        <v>1400</v>
      </c>
      <c r="D33" s="25">
        <v>1000</v>
      </c>
      <c r="E33" s="25">
        <v>8</v>
      </c>
      <c r="F33" s="25">
        <v>156</v>
      </c>
      <c r="G33" s="30"/>
      <c r="H33" s="483" t="s">
        <v>16</v>
      </c>
      <c r="I33" s="21"/>
      <c r="J33" s="21"/>
      <c r="K33" s="21"/>
      <c r="M33" s="24"/>
      <c r="P33"/>
      <c r="Q33"/>
    </row>
    <row r="34" spans="1:249" s="17" customFormat="1" ht="10.5" customHeight="1">
      <c r="A34" s="17" t="s">
        <v>18</v>
      </c>
      <c r="B34" s="440" t="s">
        <v>49</v>
      </c>
      <c r="C34" s="478">
        <v>1400</v>
      </c>
      <c r="D34" s="478">
        <v>2400</v>
      </c>
      <c r="E34" s="478">
        <v>8</v>
      </c>
      <c r="F34" s="478">
        <v>156</v>
      </c>
      <c r="G34" s="479"/>
      <c r="H34" s="484" t="s">
        <v>16</v>
      </c>
      <c r="I34" s="21"/>
      <c r="J34" s="21"/>
      <c r="K34" s="21"/>
      <c r="M34" s="24"/>
      <c r="P34"/>
      <c r="Q34"/>
    </row>
    <row r="35" spans="1:249" s="17" customFormat="1" ht="10.5" customHeight="1">
      <c r="A35" s="17" t="s">
        <v>18</v>
      </c>
      <c r="B35" s="37" t="s">
        <v>50</v>
      </c>
      <c r="C35" s="25">
        <v>1400</v>
      </c>
      <c r="D35" s="25">
        <v>1000</v>
      </c>
      <c r="E35" s="25">
        <v>10</v>
      </c>
      <c r="F35" s="25">
        <v>156</v>
      </c>
      <c r="G35" s="30"/>
      <c r="H35" s="483" t="s">
        <v>16</v>
      </c>
      <c r="I35" s="21"/>
      <c r="J35" s="21"/>
      <c r="K35" s="21"/>
      <c r="M35" s="40"/>
      <c r="P35"/>
      <c r="Q35"/>
    </row>
    <row r="36" spans="1:249" s="17" customFormat="1" ht="10.5" customHeight="1">
      <c r="A36" s="17" t="s">
        <v>18</v>
      </c>
      <c r="B36" s="440" t="s">
        <v>51</v>
      </c>
      <c r="C36" s="478">
        <v>1400</v>
      </c>
      <c r="D36" s="478">
        <v>2400</v>
      </c>
      <c r="E36" s="478">
        <v>10</v>
      </c>
      <c r="F36" s="478">
        <v>156</v>
      </c>
      <c r="G36" s="479"/>
      <c r="H36" s="484" t="s">
        <v>16</v>
      </c>
      <c r="I36" s="21"/>
      <c r="J36" s="21"/>
      <c r="K36" s="21"/>
      <c r="M36" s="40"/>
      <c r="P36"/>
      <c r="Q36"/>
    </row>
    <row r="37" spans="1:249" s="17" customFormat="1" ht="10.5" customHeight="1">
      <c r="B37" s="37" t="s">
        <v>1035</v>
      </c>
      <c r="C37" s="25">
        <v>2400</v>
      </c>
      <c r="D37" s="25">
        <v>1500</v>
      </c>
      <c r="E37" s="25">
        <v>4</v>
      </c>
      <c r="F37" s="25">
        <v>250</v>
      </c>
      <c r="G37" s="30"/>
      <c r="H37" s="483">
        <f>IF(ISERROR(INDEX([1]Лист1!$B$1:$B$10029,MATCH(M37,[1]Лист1!$A$1:$A$10029,0),1)),"",INDEX([1]Лист1!$B$1:$B$10029,MATCH(M37,[1]Лист1!$A$1:$A$10029,0),1))</f>
        <v>43300</v>
      </c>
      <c r="I37" s="21"/>
      <c r="J37" s="21"/>
      <c r="K37" s="21"/>
      <c r="M37" s="392" t="s">
        <v>1036</v>
      </c>
      <c r="P37"/>
      <c r="Q37"/>
    </row>
    <row r="38" spans="1:249" s="17" customFormat="1" ht="10.5" customHeight="1">
      <c r="B38" s="440" t="s">
        <v>1034</v>
      </c>
      <c r="C38" s="478">
        <v>2400</v>
      </c>
      <c r="D38" s="478">
        <v>1500</v>
      </c>
      <c r="E38" s="478">
        <v>28</v>
      </c>
      <c r="F38" s="478">
        <v>250</v>
      </c>
      <c r="G38" s="479"/>
      <c r="H38" s="484" t="str">
        <f>IF(ISERROR(INDEX([1]Лист1!$B$1:$B$10029,MATCH(M38,[1]Лист1!$A$1:$A$10029,0),1)),"",INDEX([1]Лист1!$B$1:$B$10029,MATCH(M38,[1]Лист1!$A$1:$A$10029,0),1))</f>
        <v>111 600</v>
      </c>
      <c r="I38" s="21"/>
      <c r="J38" s="21"/>
      <c r="K38" s="21"/>
      <c r="M38" s="392" t="s">
        <v>1037</v>
      </c>
      <c r="P38"/>
      <c r="Q38"/>
    </row>
    <row r="39" spans="1:249" s="23" customFormat="1" ht="10.5" customHeight="1">
      <c r="B39" s="41" t="s">
        <v>52</v>
      </c>
      <c r="C39" s="26"/>
      <c r="D39" s="26"/>
      <c r="E39" s="26"/>
      <c r="F39" s="26"/>
      <c r="G39" s="39"/>
      <c r="H39" s="473"/>
      <c r="I39" s="21"/>
      <c r="J39" s="21"/>
      <c r="K39" s="21"/>
      <c r="M39" s="21"/>
      <c r="P39" s="42"/>
      <c r="Q39" s="42"/>
    </row>
    <row r="40" spans="1:249" ht="11.25" customHeight="1">
      <c r="A40"/>
      <c r="B40"/>
      <c r="C40"/>
      <c r="D40"/>
      <c r="E40"/>
      <c r="F40"/>
      <c r="G40"/>
      <c r="H40" s="47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</row>
    <row r="41" spans="1:249" ht="10.5" customHeight="1">
      <c r="A41" s="401"/>
      <c r="B41" s="33" t="s">
        <v>53</v>
      </c>
      <c r="C41" s="34"/>
      <c r="D41" s="34"/>
      <c r="E41" s="34"/>
      <c r="F41" s="34"/>
      <c r="G41" s="35"/>
      <c r="H41" s="475"/>
      <c r="I41" s="7"/>
      <c r="J41" s="7"/>
      <c r="K41" s="7"/>
      <c r="M41" s="36"/>
      <c r="P41"/>
      <c r="Q41"/>
      <c r="IM41"/>
      <c r="IN41"/>
      <c r="IO41"/>
    </row>
    <row r="42" spans="1:249" s="10" customFormat="1" ht="39.950000000000003" customHeight="1">
      <c r="B42" s="11" t="s">
        <v>1</v>
      </c>
      <c r="C42" s="12" t="s">
        <v>2</v>
      </c>
      <c r="D42" s="13" t="s">
        <v>3</v>
      </c>
      <c r="E42" s="12" t="s">
        <v>4</v>
      </c>
      <c r="F42" s="12" t="s">
        <v>5</v>
      </c>
      <c r="G42" s="12" t="s">
        <v>6</v>
      </c>
      <c r="H42" s="476" t="s">
        <v>7</v>
      </c>
      <c r="I42" s="14" t="s">
        <v>8</v>
      </c>
      <c r="J42" s="15"/>
      <c r="K42" s="12"/>
      <c r="L42" s="12"/>
      <c r="M42" s="16" t="s">
        <v>9</v>
      </c>
      <c r="P42"/>
      <c r="Q42"/>
    </row>
    <row r="43" spans="1:249" s="17" customFormat="1" ht="10.5" customHeight="1">
      <c r="B43" s="440" t="s">
        <v>54</v>
      </c>
      <c r="C43" s="478">
        <v>1600</v>
      </c>
      <c r="D43" s="478">
        <v>2400</v>
      </c>
      <c r="E43" s="478">
        <v>4</v>
      </c>
      <c r="F43" s="478">
        <v>170</v>
      </c>
      <c r="G43" s="479"/>
      <c r="H43" s="484">
        <f>IF(ISERROR(INDEX([1]Лист1!$B$1:$B$10029,MATCH(M43,[1]Лист1!$A$1:$A$10029,0),1)),"",INDEX([1]Лист1!$B$1:$B$10029,MATCH(M43,[1]Лист1!$A$1:$A$10029,0),1))</f>
        <v>23653</v>
      </c>
      <c r="I43" s="353" t="str">
        <f>IF(ISERROR(INDEX([1]Лист1!$B$1:$B$10029,MATCH(#REF!,[1]Лист1!$A$1:$A$10029,0),1)),"",INDEX([1]Лист1!$B$1:$B$10029,MATCH(#REF!,[1]Лист1!$A$1:$A$10029,0),1))</f>
        <v/>
      </c>
      <c r="J43" s="21"/>
      <c r="K43" s="21"/>
      <c r="M43" s="392" t="s">
        <v>1026</v>
      </c>
      <c r="P43"/>
      <c r="Q43"/>
    </row>
    <row r="44" spans="1:249" s="17" customFormat="1" ht="10.5" customHeight="1">
      <c r="B44" s="37" t="s">
        <v>55</v>
      </c>
      <c r="C44" s="25">
        <v>1600</v>
      </c>
      <c r="D44" s="25">
        <v>2400</v>
      </c>
      <c r="E44" s="25">
        <v>6</v>
      </c>
      <c r="F44" s="25">
        <v>170</v>
      </c>
      <c r="G44" s="30"/>
      <c r="H44" s="483">
        <f>IF(ISERROR(INDEX([1]Лист1!$B$1:$B$10029,MATCH(M44,[1]Лист1!$A$1:$A$10029,0),1)),"",INDEX([1]Лист1!$B$1:$B$10029,MATCH(M44,[1]Лист1!$A$1:$A$10029,0),1))</f>
        <v>25309</v>
      </c>
      <c r="I44" s="30" t="str">
        <f>IF(ISERROR(INDEX([1]Лист1!$B$1:$B$10029,MATCH(#REF!,[1]Лист1!$A$1:$A$10029,0),1)),"",INDEX([1]Лист1!$B$1:$B$10029,MATCH(#REF!,[1]Лист1!$A$1:$A$10029,0),1))</f>
        <v/>
      </c>
      <c r="J44" s="21"/>
      <c r="K44" s="21"/>
      <c r="M44" s="392" t="s">
        <v>1027</v>
      </c>
      <c r="P44"/>
      <c r="Q44"/>
    </row>
    <row r="45" spans="1:249" s="17" customFormat="1" ht="10.5" customHeight="1">
      <c r="B45" s="440" t="s">
        <v>56</v>
      </c>
      <c r="C45" s="478">
        <v>1600</v>
      </c>
      <c r="D45" s="478">
        <v>2400</v>
      </c>
      <c r="E45" s="478">
        <v>8</v>
      </c>
      <c r="F45" s="478">
        <v>170</v>
      </c>
      <c r="G45" s="479"/>
      <c r="H45" s="484">
        <f>IF(ISERROR(INDEX([1]Лист1!$B$1:$B$10029,MATCH(M45,[1]Лист1!$A$1:$A$10029,0),1)),"",INDEX([1]Лист1!$B$1:$B$10029,MATCH(M45,[1]Лист1!$A$1:$A$10029,0),1))</f>
        <v>27201</v>
      </c>
      <c r="I45" s="353" t="str">
        <f>IF(ISERROR(INDEX([1]Лист1!$B$1:$B$10029,MATCH(#REF!,[1]Лист1!$A$1:$A$10029,0),1)),"",INDEX([1]Лист1!$B$1:$B$10029,MATCH(#REF!,[1]Лист1!$A$1:$A$10029,0),1))</f>
        <v/>
      </c>
      <c r="J45" s="21"/>
      <c r="K45" s="21"/>
      <c r="M45" s="392" t="s">
        <v>1028</v>
      </c>
      <c r="P45"/>
      <c r="Q45"/>
    </row>
    <row r="46" spans="1:249" s="17" customFormat="1" ht="10.5" customHeight="1">
      <c r="B46" s="37" t="s">
        <v>57</v>
      </c>
      <c r="C46" s="25">
        <v>1600</v>
      </c>
      <c r="D46" s="25">
        <v>2400</v>
      </c>
      <c r="E46" s="25">
        <v>10</v>
      </c>
      <c r="F46" s="25">
        <v>170</v>
      </c>
      <c r="G46" s="30"/>
      <c r="H46" s="483" t="s">
        <v>16</v>
      </c>
      <c r="I46" s="30" t="str">
        <f>IF(ISERROR(INDEX([1]Лист1!$B$1:$B$10029,MATCH(#REF!,[1]Лист1!$A$1:$A$10029,0),1)),"",INDEX([1]Лист1!$B$1:$B$10029,MATCH(#REF!,[1]Лист1!$A$1:$A$10029,0),1))</f>
        <v/>
      </c>
      <c r="J46" s="21"/>
      <c r="K46" s="21"/>
      <c r="M46" s="40"/>
      <c r="P46"/>
      <c r="Q46"/>
    </row>
    <row r="47" spans="1:249" s="17" customFormat="1" ht="10.5" customHeight="1">
      <c r="B47" s="440" t="s">
        <v>58</v>
      </c>
      <c r="C47" s="478">
        <v>1800</v>
      </c>
      <c r="D47" s="478">
        <v>2400</v>
      </c>
      <c r="E47" s="478">
        <v>4</v>
      </c>
      <c r="F47" s="478">
        <v>200</v>
      </c>
      <c r="G47" s="479"/>
      <c r="H47" s="484">
        <f>IF(ISERROR(INDEX([1]Лист1!$B$1:$B$10029,MATCH(M47,[1]Лист1!$A$1:$A$10029,0),1)),"",INDEX([1]Лист1!$B$1:$B$10029,MATCH(M47,[1]Лист1!$A$1:$A$10029,0),1))</f>
        <v>29926</v>
      </c>
      <c r="I47" s="353" t="str">
        <f>IF(ISERROR(INDEX([1]Лист1!$B$1:$B$10029,MATCH(#REF!,[1]Лист1!$A$1:$A$10029,0),1)),"",INDEX([1]Лист1!$B$1:$B$10029,MATCH(#REF!,[1]Лист1!$A$1:$A$10029,0),1))</f>
        <v/>
      </c>
      <c r="J47" s="21"/>
      <c r="K47" s="21"/>
      <c r="M47" s="392" t="s">
        <v>1029</v>
      </c>
      <c r="P47"/>
      <c r="Q47"/>
    </row>
    <row r="48" spans="1:249" s="17" customFormat="1" ht="10.5" customHeight="1">
      <c r="B48" s="37" t="s">
        <v>59</v>
      </c>
      <c r="C48" s="25">
        <v>1800</v>
      </c>
      <c r="D48" s="25">
        <v>2400</v>
      </c>
      <c r="E48" s="25">
        <v>6</v>
      </c>
      <c r="F48" s="25">
        <v>200</v>
      </c>
      <c r="G48" s="30"/>
      <c r="H48" s="483">
        <f>IF(ISERROR(INDEX([1]Лист1!$B$1:$B$10029,MATCH(M48,[1]Лист1!$A$1:$A$10029,0),1)),"",INDEX([1]Лист1!$B$1:$B$10029,MATCH(M48,[1]Лист1!$A$1:$A$10029,0),1))</f>
        <v>31933</v>
      </c>
      <c r="I48" s="30" t="str">
        <f>IF(ISERROR(INDEX([1]Лист1!$B$1:$B$10029,MATCH(#REF!,[1]Лист1!$A$1:$A$10029,0),1)),"",INDEX([1]Лист1!$B$1:$B$10029,MATCH(#REF!,[1]Лист1!$A$1:$A$10029,0),1))</f>
        <v/>
      </c>
      <c r="J48" s="21"/>
      <c r="K48" s="21"/>
      <c r="M48" s="392" t="s">
        <v>1030</v>
      </c>
      <c r="P48"/>
      <c r="Q48"/>
    </row>
    <row r="49" spans="1:249" s="17" customFormat="1" ht="10.5" customHeight="1">
      <c r="B49" s="440" t="s">
        <v>60</v>
      </c>
      <c r="C49" s="478">
        <v>1800</v>
      </c>
      <c r="D49" s="478">
        <v>2400</v>
      </c>
      <c r="E49" s="478">
        <v>8</v>
      </c>
      <c r="F49" s="478">
        <v>200</v>
      </c>
      <c r="G49" s="479"/>
      <c r="H49" s="484" t="s">
        <v>16</v>
      </c>
      <c r="I49" s="353" t="str">
        <f>IF(ISERROR(INDEX([1]Лист1!$B$1:$B$10029,MATCH(#REF!,[1]Лист1!$A$1:$A$10029,0),1)),"",INDEX([1]Лист1!$B$1:$B$10029,MATCH(#REF!,[1]Лист1!$A$1:$A$10029,0),1))</f>
        <v/>
      </c>
      <c r="J49" s="21"/>
      <c r="K49" s="21"/>
      <c r="M49" s="21"/>
      <c r="P49"/>
      <c r="Q49"/>
    </row>
    <row r="50" spans="1:249" s="17" customFormat="1" ht="10.5" customHeight="1">
      <c r="B50" s="37" t="s">
        <v>61</v>
      </c>
      <c r="C50" s="25">
        <v>1800</v>
      </c>
      <c r="D50" s="25">
        <v>2400</v>
      </c>
      <c r="E50" s="25">
        <v>10</v>
      </c>
      <c r="F50" s="25">
        <v>200</v>
      </c>
      <c r="G50" s="30"/>
      <c r="H50" s="483" t="s">
        <v>16</v>
      </c>
      <c r="I50" s="30" t="str">
        <f>IF(ISERROR(INDEX([1]Лист1!$B$1:$B$10029,MATCH(#REF!,[1]Лист1!$A$1:$A$10029,0),1)),"",INDEX([1]Лист1!$B$1:$B$10029,MATCH(#REF!,[1]Лист1!$A$1:$A$10029,0),1))</f>
        <v/>
      </c>
      <c r="J50" s="21"/>
      <c r="K50" s="21"/>
      <c r="M50" s="40"/>
      <c r="P50"/>
      <c r="Q50"/>
    </row>
    <row r="51" spans="1:249" s="17" customFormat="1" ht="10.5" customHeight="1">
      <c r="B51" s="440" t="s">
        <v>62</v>
      </c>
      <c r="C51" s="478">
        <v>2000</v>
      </c>
      <c r="D51" s="478">
        <v>2400</v>
      </c>
      <c r="E51" s="478">
        <v>4</v>
      </c>
      <c r="F51" s="478">
        <v>211</v>
      </c>
      <c r="G51" s="479"/>
      <c r="H51" s="484">
        <f>IF(ISERROR(INDEX([1]Лист1!$B$1:$B$10029,MATCH(M51,[1]Лист1!$A$1:$A$10029,0),1)),"",INDEX([1]Лист1!$B$1:$B$10029,MATCH(M51,[1]Лист1!$A$1:$A$10029,0),1))</f>
        <v>34915</v>
      </c>
      <c r="I51" s="353" t="str">
        <f>IF(ISERROR(INDEX([1]Лист1!$B$1:$B$10029,MATCH(#REF!,[1]Лист1!$A$1:$A$10029,0),1)),"",INDEX([1]Лист1!$B$1:$B$10029,MATCH(#REF!,[1]Лист1!$A$1:$A$10029,0),1))</f>
        <v/>
      </c>
      <c r="J51" s="21"/>
      <c r="K51" s="21"/>
      <c r="M51" s="392" t="s">
        <v>1031</v>
      </c>
      <c r="P51"/>
      <c r="Q51"/>
    </row>
    <row r="52" spans="1:249" s="17" customFormat="1" ht="10.5" customHeight="1">
      <c r="B52" s="37" t="s">
        <v>63</v>
      </c>
      <c r="C52" s="25">
        <v>2000</v>
      </c>
      <c r="D52" s="25">
        <v>2400</v>
      </c>
      <c r="E52" s="25">
        <v>6</v>
      </c>
      <c r="F52" s="25">
        <v>211</v>
      </c>
      <c r="G52" s="30"/>
      <c r="H52" s="483">
        <f>IF(ISERROR(INDEX([1]Лист1!$B$1:$B$10029,MATCH(M52,[1]Лист1!$A$1:$A$10029,0),1)),"",INDEX([1]Лист1!$B$1:$B$10029,MATCH(M52,[1]Лист1!$A$1:$A$10029,0),1))</f>
        <v>37410</v>
      </c>
      <c r="I52" s="30" t="str">
        <f>IF(ISERROR(INDEX([1]Лист1!$B$1:$B$10029,MATCH(#REF!,[1]Лист1!$A$1:$A$10029,0),1)),"",INDEX([1]Лист1!$B$1:$B$10029,MATCH(#REF!,[1]Лист1!$A$1:$A$10029,0),1))</f>
        <v/>
      </c>
      <c r="J52" s="21"/>
      <c r="K52" s="21"/>
      <c r="M52" s="392" t="s">
        <v>1032</v>
      </c>
      <c r="P52"/>
      <c r="Q52"/>
    </row>
    <row r="53" spans="1:249" s="17" customFormat="1" ht="10.5" customHeight="1">
      <c r="B53" s="440" t="s">
        <v>64</v>
      </c>
      <c r="C53" s="478">
        <v>2000</v>
      </c>
      <c r="D53" s="478">
        <v>2400</v>
      </c>
      <c r="E53" s="478">
        <v>8</v>
      </c>
      <c r="F53" s="478">
        <v>211</v>
      </c>
      <c r="G53" s="479"/>
      <c r="H53" s="484">
        <f>IF(ISERROR(INDEX([1]Лист1!$B$1:$B$10029,MATCH(M53,[1]Лист1!$A$1:$A$10029,0),1)),"",INDEX([1]Лист1!$B$1:$B$10029,MATCH(M53,[1]Лист1!$A$1:$A$10029,0),1))</f>
        <v>40152</v>
      </c>
      <c r="I53" s="353" t="str">
        <f>IF(ISERROR(INDEX([1]Лист1!$B$1:$B$10029,MATCH(#REF!,[1]Лист1!$A$1:$A$10029,0),1)),"",INDEX([1]Лист1!$B$1:$B$10029,MATCH(#REF!,[1]Лист1!$A$1:$A$10029,0),1))</f>
        <v/>
      </c>
      <c r="J53" s="21"/>
      <c r="K53" s="21"/>
      <c r="M53" s="392" t="s">
        <v>1033</v>
      </c>
      <c r="P53"/>
      <c r="Q53"/>
    </row>
    <row r="54" spans="1:249" s="17" customFormat="1" ht="10.5" customHeight="1">
      <c r="B54" s="37" t="s">
        <v>65</v>
      </c>
      <c r="C54" s="25">
        <v>2000</v>
      </c>
      <c r="D54" s="25">
        <v>2400</v>
      </c>
      <c r="E54" s="25">
        <v>10</v>
      </c>
      <c r="F54" s="25">
        <v>211</v>
      </c>
      <c r="G54" s="30"/>
      <c r="H54" s="483" t="s">
        <v>16</v>
      </c>
      <c r="I54" s="30" t="str">
        <f>IF(ISERROR(INDEX([1]Лист1!$B$1:$B$10029,MATCH(#REF!,[1]Лист1!$A$1:$A$10029,0),1)),"",INDEX([1]Лист1!$B$1:$B$10029,MATCH(#REF!,[1]Лист1!$A$1:$A$10029,0),1))</f>
        <v/>
      </c>
      <c r="J54" s="21"/>
      <c r="K54" s="21"/>
      <c r="M54" s="40"/>
      <c r="P54"/>
      <c r="Q54"/>
    </row>
    <row r="55" spans="1:249" s="23" customFormat="1" ht="80.099999999999994" customHeight="1">
      <c r="B55" s="31"/>
      <c r="C55" s="26"/>
      <c r="D55" s="26"/>
      <c r="E55" s="26"/>
      <c r="F55" s="26"/>
      <c r="G55" s="39"/>
      <c r="H55" s="473"/>
      <c r="I55" s="20"/>
      <c r="J55" s="21"/>
      <c r="K55" s="21"/>
      <c r="M55" s="21"/>
      <c r="P55" s="42"/>
      <c r="Q55" s="42"/>
    </row>
    <row r="56" spans="1:249" ht="41.1" customHeight="1">
      <c r="A56" s="5" t="s">
        <v>0</v>
      </c>
      <c r="H56" s="477"/>
    </row>
    <row r="57" spans="1:249" ht="11.25" customHeight="1">
      <c r="A57"/>
      <c r="B57"/>
      <c r="C57"/>
      <c r="D57"/>
      <c r="E57"/>
      <c r="F57"/>
      <c r="G57"/>
      <c r="H57" s="474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</row>
    <row r="58" spans="1:249" ht="10.5" customHeight="1">
      <c r="A58" s="401"/>
      <c r="B58" s="33" t="s">
        <v>66</v>
      </c>
      <c r="C58" s="34"/>
      <c r="D58" s="34"/>
      <c r="E58" s="34"/>
      <c r="F58" s="34"/>
      <c r="G58" s="35"/>
      <c r="H58" s="475"/>
      <c r="I58" s="7"/>
      <c r="J58" s="7"/>
      <c r="K58" s="7"/>
      <c r="M58" s="36"/>
      <c r="P58"/>
      <c r="Q58"/>
      <c r="IM58"/>
      <c r="IN58"/>
      <c r="IO58"/>
    </row>
    <row r="59" spans="1:249" s="17" customFormat="1" ht="33.950000000000003" customHeight="1">
      <c r="B59" s="11" t="s">
        <v>1</v>
      </c>
      <c r="C59" s="12" t="s">
        <v>2</v>
      </c>
      <c r="D59" s="13" t="s">
        <v>3</v>
      </c>
      <c r="E59" s="12" t="s">
        <v>4</v>
      </c>
      <c r="F59" s="12" t="s">
        <v>5</v>
      </c>
      <c r="G59" s="12" t="s">
        <v>6</v>
      </c>
      <c r="H59" s="476" t="s">
        <v>7</v>
      </c>
      <c r="I59"/>
      <c r="J59" s="21"/>
      <c r="K59" s="28"/>
      <c r="L59" s="29"/>
      <c r="M59" s="32"/>
      <c r="N59" s="21"/>
      <c r="P59"/>
      <c r="Q59"/>
    </row>
    <row r="60" spans="1:249" s="17" customFormat="1" ht="10.5" customHeight="1">
      <c r="B60" s="37" t="s">
        <v>1066</v>
      </c>
      <c r="C60" s="25">
        <v>600</v>
      </c>
      <c r="D60" s="25">
        <v>2400</v>
      </c>
      <c r="E60" s="25">
        <v>4</v>
      </c>
      <c r="F60" s="25">
        <v>94</v>
      </c>
      <c r="G60" s="30"/>
      <c r="H60" s="483" t="str">
        <f>IF(ISERROR(INDEX([1]Лист1!$B$1:$B$10029,MATCH(M60,[1]Лист1!$A$1:$A$10029,0),1)),"",INDEX([1]Лист1!$B$1:$B$10029,MATCH(M60,[1]Лист1!$A$1:$A$10029,0),1))</f>
        <v>4 187,00</v>
      </c>
      <c r="I60" s="21"/>
      <c r="J60" s="21"/>
      <c r="L60" s="23"/>
      <c r="M60" s="392" t="s">
        <v>1069</v>
      </c>
      <c r="P60"/>
      <c r="Q60"/>
    </row>
    <row r="61" spans="1:249" s="17" customFormat="1" ht="10.5" customHeight="1">
      <c r="B61" s="440" t="s">
        <v>1065</v>
      </c>
      <c r="C61" s="478">
        <v>600</v>
      </c>
      <c r="D61" s="478">
        <v>2400</v>
      </c>
      <c r="E61" s="478">
        <v>6</v>
      </c>
      <c r="F61" s="478">
        <v>94</v>
      </c>
      <c r="G61" s="479"/>
      <c r="H61" s="484" t="str">
        <f>IF(ISERROR(INDEX([1]Лист1!$B$1:$B$10029,MATCH(M61,[1]Лист1!$A$1:$A$10029,0),1)),"",INDEX([1]Лист1!$B$1:$B$10029,MATCH(M61,[1]Лист1!$A$1:$A$10029,0),1))</f>
        <v>4 418,00</v>
      </c>
      <c r="I61" s="21"/>
      <c r="J61" s="21"/>
      <c r="L61" s="23"/>
      <c r="M61" s="392" t="s">
        <v>1070</v>
      </c>
      <c r="P61"/>
      <c r="Q61"/>
    </row>
    <row r="62" spans="1:249" s="17" customFormat="1" ht="10.5" customHeight="1">
      <c r="B62" s="37" t="s">
        <v>1064</v>
      </c>
      <c r="C62" s="25">
        <v>600</v>
      </c>
      <c r="D62" s="25">
        <v>2400</v>
      </c>
      <c r="E62" s="25">
        <v>8</v>
      </c>
      <c r="F62" s="25">
        <v>94</v>
      </c>
      <c r="G62" s="30"/>
      <c r="H62" s="483" t="s">
        <v>16</v>
      </c>
      <c r="I62" s="21"/>
      <c r="J62" s="21"/>
      <c r="L62" s="23"/>
      <c r="M62" s="392" t="s">
        <v>1071</v>
      </c>
      <c r="P62"/>
      <c r="Q62"/>
    </row>
    <row r="63" spans="1:249" s="17" customFormat="1" ht="10.5" customHeight="1">
      <c r="B63" s="440" t="s">
        <v>1089</v>
      </c>
      <c r="C63" s="478">
        <v>800</v>
      </c>
      <c r="D63" s="478">
        <v>2400</v>
      </c>
      <c r="E63" s="478">
        <v>4</v>
      </c>
      <c r="F63" s="478">
        <v>110</v>
      </c>
      <c r="G63" s="479"/>
      <c r="H63" s="484">
        <f>IF(ISERROR(INDEX([1]Лист1!$B$1:$B$10029,MATCH(M63,[1]Лист1!$A$1:$A$10029,0),1)),"",INDEX([1]Лист1!$B$1:$B$10029,MATCH(M63,[1]Лист1!$A$1:$A$10029,0),1))</f>
        <v>6113</v>
      </c>
      <c r="I63" s="21"/>
      <c r="J63" s="21"/>
      <c r="L63" s="23"/>
      <c r="M63" s="392" t="s">
        <v>1072</v>
      </c>
      <c r="P63"/>
      <c r="Q63"/>
    </row>
    <row r="64" spans="1:249" s="17" customFormat="1" ht="10.5" customHeight="1">
      <c r="B64" s="37" t="s">
        <v>1043</v>
      </c>
      <c r="C64" s="25">
        <v>800</v>
      </c>
      <c r="D64" s="25">
        <v>2400</v>
      </c>
      <c r="E64" s="25">
        <v>6</v>
      </c>
      <c r="F64" s="25">
        <v>110</v>
      </c>
      <c r="G64" s="30"/>
      <c r="H64" s="483">
        <f>IF(ISERROR(INDEX([1]Лист1!$B$1:$B$10029,MATCH(M64,[1]Лист1!$A$1:$A$10029,0),1)),"",INDEX([1]Лист1!$B$1:$B$10029,MATCH(M64,[1]Лист1!$A$1:$A$10029,0),1))</f>
        <v>6683</v>
      </c>
      <c r="I64" s="21"/>
      <c r="J64" s="21"/>
      <c r="L64" s="23"/>
      <c r="M64" s="392" t="s">
        <v>1073</v>
      </c>
      <c r="P64"/>
      <c r="Q64"/>
    </row>
    <row r="65" spans="1:17" s="17" customFormat="1" ht="10.5" customHeight="1">
      <c r="A65" s="17" t="s">
        <v>18</v>
      </c>
      <c r="B65" s="440" t="s">
        <v>1044</v>
      </c>
      <c r="C65" s="478">
        <v>800</v>
      </c>
      <c r="D65" s="478">
        <v>2400</v>
      </c>
      <c r="E65" s="478">
        <v>8</v>
      </c>
      <c r="F65" s="478">
        <v>110</v>
      </c>
      <c r="G65" s="479"/>
      <c r="H65" s="484" t="s">
        <v>16</v>
      </c>
      <c r="I65" s="21"/>
      <c r="J65" s="21"/>
      <c r="K65" s="21"/>
      <c r="L65" s="23"/>
      <c r="M65" s="392"/>
      <c r="P65"/>
      <c r="Q65"/>
    </row>
    <row r="66" spans="1:17" s="17" customFormat="1" ht="10.5" customHeight="1">
      <c r="A66" s="17" t="s">
        <v>18</v>
      </c>
      <c r="B66" s="37" t="s">
        <v>1045</v>
      </c>
      <c r="C66" s="25">
        <v>800</v>
      </c>
      <c r="D66" s="25">
        <v>2400</v>
      </c>
      <c r="E66" s="25">
        <v>10</v>
      </c>
      <c r="F66" s="25">
        <v>110</v>
      </c>
      <c r="G66" s="30"/>
      <c r="H66" s="483" t="s">
        <v>16</v>
      </c>
      <c r="I66" s="21"/>
      <c r="J66" s="21"/>
      <c r="K66" s="21"/>
      <c r="L66" s="23"/>
      <c r="M66" s="392"/>
      <c r="P66"/>
      <c r="Q66"/>
    </row>
    <row r="67" spans="1:17" s="17" customFormat="1" ht="10.5" customHeight="1">
      <c r="B67" s="440" t="s">
        <v>1090</v>
      </c>
      <c r="C67" s="478">
        <v>1000</v>
      </c>
      <c r="D67" s="478">
        <v>2400</v>
      </c>
      <c r="E67" s="478">
        <v>4</v>
      </c>
      <c r="F67" s="478">
        <v>125</v>
      </c>
      <c r="G67" s="479"/>
      <c r="H67" s="484">
        <f>IF(ISERROR(INDEX([1]Лист1!$B$1:$B$10029,MATCH(M67,[1]Лист1!$A$1:$A$10029,0),1)),"",INDEX([1]Лист1!$B$1:$B$10029,MATCH(M67,[1]Лист1!$A$1:$A$10029,0),1))</f>
        <v>8632</v>
      </c>
      <c r="I67" s="21"/>
      <c r="J67" s="21"/>
      <c r="K67" s="21"/>
      <c r="L67" s="23"/>
      <c r="M67" s="392" t="s">
        <v>1074</v>
      </c>
      <c r="P67"/>
      <c r="Q67"/>
    </row>
    <row r="68" spans="1:17" s="17" customFormat="1" ht="10.5" customHeight="1">
      <c r="B68" s="37" t="s">
        <v>1046</v>
      </c>
      <c r="C68" s="25">
        <v>1000</v>
      </c>
      <c r="D68" s="25">
        <v>2400</v>
      </c>
      <c r="E68" s="25">
        <v>6</v>
      </c>
      <c r="F68" s="25">
        <v>125</v>
      </c>
      <c r="G68" s="30"/>
      <c r="H68" s="483">
        <f>IF(ISERROR(INDEX([1]Лист1!$B$1:$B$10029,MATCH(M68,[1]Лист1!$A$1:$A$10029,0),1)),"",INDEX([1]Лист1!$B$1:$B$10029,MATCH(M68,[1]Лист1!$A$1:$A$10029,0),1))</f>
        <v>9853</v>
      </c>
      <c r="I68" s="21"/>
      <c r="J68" s="21"/>
      <c r="K68" s="21"/>
      <c r="L68" s="23"/>
      <c r="M68" s="392" t="s">
        <v>1075</v>
      </c>
      <c r="P68"/>
      <c r="Q68"/>
    </row>
    <row r="69" spans="1:17" s="17" customFormat="1" ht="10.5" customHeight="1">
      <c r="A69" s="17" t="s">
        <v>18</v>
      </c>
      <c r="B69" s="440" t="s">
        <v>1047</v>
      </c>
      <c r="C69" s="478">
        <v>1000</v>
      </c>
      <c r="D69" s="478">
        <v>2400</v>
      </c>
      <c r="E69" s="478">
        <v>8</v>
      </c>
      <c r="F69" s="478">
        <v>125</v>
      </c>
      <c r="G69" s="479"/>
      <c r="H69" s="484" t="s">
        <v>16</v>
      </c>
      <c r="I69" s="21"/>
      <c r="J69" s="21"/>
      <c r="K69" s="21"/>
      <c r="P69"/>
      <c r="Q69"/>
    </row>
    <row r="70" spans="1:17" s="17" customFormat="1" ht="10.5" customHeight="1">
      <c r="A70" s="17" t="s">
        <v>18</v>
      </c>
      <c r="B70" s="37" t="s">
        <v>1048</v>
      </c>
      <c r="C70" s="25">
        <v>1000</v>
      </c>
      <c r="D70" s="25">
        <v>2400</v>
      </c>
      <c r="E70" s="25">
        <v>10</v>
      </c>
      <c r="F70" s="25">
        <v>125</v>
      </c>
      <c r="G70" s="30"/>
      <c r="H70" s="483" t="s">
        <v>16</v>
      </c>
      <c r="I70" s="21"/>
      <c r="J70" s="21"/>
      <c r="K70" s="21"/>
      <c r="P70"/>
      <c r="Q70"/>
    </row>
    <row r="71" spans="1:17" s="17" customFormat="1" ht="10.5" customHeight="1">
      <c r="B71" s="440" t="s">
        <v>1091</v>
      </c>
      <c r="C71" s="478">
        <v>1200</v>
      </c>
      <c r="D71" s="478">
        <v>2400</v>
      </c>
      <c r="E71" s="478">
        <v>4</v>
      </c>
      <c r="F71" s="478">
        <v>136</v>
      </c>
      <c r="G71" s="479"/>
      <c r="H71" s="484">
        <f>IF(ISERROR(INDEX([1]Лист1!$B$1:$B$10029,MATCH(M71,[1]Лист1!$A$1:$A$10029,0),1)),"",INDEX([1]Лист1!$B$1:$B$10029,MATCH(M71,[1]Лист1!$A$1:$A$10029,0),1))</f>
        <v>13648</v>
      </c>
      <c r="I71" s="21"/>
      <c r="J71" s="21"/>
      <c r="K71" s="21"/>
      <c r="M71" s="392" t="s">
        <v>1076</v>
      </c>
      <c r="P71"/>
      <c r="Q71"/>
    </row>
    <row r="72" spans="1:17" s="17" customFormat="1" ht="10.5" customHeight="1">
      <c r="B72" s="37" t="s">
        <v>1049</v>
      </c>
      <c r="C72" s="25">
        <v>1200</v>
      </c>
      <c r="D72" s="25">
        <v>2400</v>
      </c>
      <c r="E72" s="25">
        <v>6</v>
      </c>
      <c r="F72" s="25">
        <v>136</v>
      </c>
      <c r="G72" s="30"/>
      <c r="H72" s="483">
        <f>IF(ISERROR(INDEX([1]Лист1!$B$1:$B$10029,MATCH(M72,[1]Лист1!$A$1:$A$10029,0),1)),"",INDEX([1]Лист1!$B$1:$B$10029,MATCH(M72,[1]Лист1!$A$1:$A$10029,0),1))</f>
        <v>14551</v>
      </c>
      <c r="I72" s="21"/>
      <c r="J72" s="21"/>
      <c r="K72" s="21"/>
      <c r="M72" s="392" t="s">
        <v>1077</v>
      </c>
      <c r="P72"/>
      <c r="Q72"/>
    </row>
    <row r="73" spans="1:17" s="17" customFormat="1" ht="10.5" customHeight="1">
      <c r="A73" s="17" t="s">
        <v>18</v>
      </c>
      <c r="B73" s="440" t="s">
        <v>1050</v>
      </c>
      <c r="C73" s="478">
        <v>1200</v>
      </c>
      <c r="D73" s="478">
        <v>2400</v>
      </c>
      <c r="E73" s="478">
        <v>8</v>
      </c>
      <c r="F73" s="478">
        <v>136</v>
      </c>
      <c r="G73" s="479"/>
      <c r="H73" s="484" t="s">
        <v>16</v>
      </c>
      <c r="I73" s="21"/>
      <c r="J73" s="21"/>
      <c r="K73" s="21"/>
      <c r="M73" s="392"/>
      <c r="P73"/>
      <c r="Q73"/>
    </row>
    <row r="74" spans="1:17" s="17" customFormat="1" ht="10.5" customHeight="1">
      <c r="A74" s="17" t="s">
        <v>18</v>
      </c>
      <c r="B74" s="37" t="s">
        <v>1051</v>
      </c>
      <c r="C74" s="25">
        <v>1200</v>
      </c>
      <c r="D74" s="25">
        <v>2400</v>
      </c>
      <c r="E74" s="25">
        <v>10</v>
      </c>
      <c r="F74" s="25">
        <v>136</v>
      </c>
      <c r="G74" s="30"/>
      <c r="H74" s="483" t="s">
        <v>16</v>
      </c>
      <c r="I74" s="21"/>
      <c r="J74" s="21"/>
      <c r="K74" s="21"/>
      <c r="M74" s="392"/>
      <c r="P74"/>
      <c r="Q74"/>
    </row>
    <row r="75" spans="1:17" s="17" customFormat="1" ht="10.5" customHeight="1">
      <c r="B75" s="440" t="s">
        <v>1092</v>
      </c>
      <c r="C75" s="478">
        <v>1400</v>
      </c>
      <c r="D75" s="478">
        <v>2400</v>
      </c>
      <c r="E75" s="478">
        <v>4</v>
      </c>
      <c r="F75" s="478">
        <v>156</v>
      </c>
      <c r="G75" s="479"/>
      <c r="H75" s="484">
        <f>IF(ISERROR(INDEX([1]Лист1!$B$1:$B$10029,MATCH(M75,[1]Лист1!$A$1:$A$10029,0),1)),"",INDEX([1]Лист1!$B$1:$B$10029,MATCH(M75,[1]Лист1!$A$1:$A$10029,0),1))</f>
        <v>14541</v>
      </c>
      <c r="I75" s="21"/>
      <c r="J75" s="21"/>
      <c r="K75" s="21"/>
      <c r="M75" s="392" t="s">
        <v>1078</v>
      </c>
      <c r="P75"/>
      <c r="Q75"/>
    </row>
    <row r="76" spans="1:17" s="17" customFormat="1" ht="10.5" customHeight="1">
      <c r="B76" s="37" t="s">
        <v>1052</v>
      </c>
      <c r="C76" s="25">
        <v>1400</v>
      </c>
      <c r="D76" s="25">
        <v>2400</v>
      </c>
      <c r="E76" s="25">
        <v>6</v>
      </c>
      <c r="F76" s="25">
        <v>156</v>
      </c>
      <c r="G76" s="30"/>
      <c r="H76" s="483">
        <f>IF(ISERROR(INDEX([1]Лист1!$B$1:$B$10029,MATCH(M76,[1]Лист1!$A$1:$A$10029,0),1)),"",INDEX([1]Лист1!$B$1:$B$10029,MATCH(M76,[1]Лист1!$A$1:$A$10029,0),1))</f>
        <v>17066</v>
      </c>
      <c r="I76" s="21"/>
      <c r="J76" s="21"/>
      <c r="K76" s="21"/>
      <c r="M76" s="392" t="s">
        <v>1079</v>
      </c>
      <c r="P76"/>
      <c r="Q76"/>
    </row>
    <row r="77" spans="1:17" s="17" customFormat="1" ht="10.5" customHeight="1">
      <c r="A77" s="17" t="s">
        <v>18</v>
      </c>
      <c r="B77" s="440" t="s">
        <v>1053</v>
      </c>
      <c r="C77" s="478">
        <v>1400</v>
      </c>
      <c r="D77" s="478">
        <v>2400</v>
      </c>
      <c r="E77" s="478">
        <v>8</v>
      </c>
      <c r="F77" s="478">
        <v>156</v>
      </c>
      <c r="G77" s="479"/>
      <c r="H77" s="484" t="s">
        <v>16</v>
      </c>
      <c r="I77" s="21"/>
      <c r="J77" s="21"/>
      <c r="K77" s="21"/>
      <c r="P77"/>
      <c r="Q77"/>
    </row>
    <row r="78" spans="1:17" s="17" customFormat="1" ht="10.5" customHeight="1">
      <c r="A78" s="17" t="s">
        <v>18</v>
      </c>
      <c r="B78" s="37" t="s">
        <v>1054</v>
      </c>
      <c r="C78" s="25">
        <v>1400</v>
      </c>
      <c r="D78" s="25">
        <v>2400</v>
      </c>
      <c r="E78" s="25">
        <v>10</v>
      </c>
      <c r="F78" s="25">
        <v>156</v>
      </c>
      <c r="G78" s="30"/>
      <c r="H78" s="483" t="s">
        <v>16</v>
      </c>
      <c r="I78" s="21"/>
      <c r="J78" s="21"/>
      <c r="K78" s="21"/>
      <c r="M78" s="392"/>
      <c r="P78"/>
      <c r="Q78"/>
    </row>
    <row r="79" spans="1:17" s="17" customFormat="1" ht="10.5" customHeight="1">
      <c r="B79" s="440" t="s">
        <v>1093</v>
      </c>
      <c r="C79" s="478">
        <v>1600</v>
      </c>
      <c r="D79" s="478">
        <v>2400</v>
      </c>
      <c r="E79" s="478">
        <v>4</v>
      </c>
      <c r="F79" s="478">
        <v>170</v>
      </c>
      <c r="G79" s="479"/>
      <c r="H79" s="484">
        <f>IF(ISERROR(INDEX([1]Лист1!$B$1:$B$10029,MATCH(M79,[1]Лист1!$A$1:$A$10029,0),1)),"",INDEX([1]Лист1!$B$1:$B$10029,MATCH(M79,[1]Лист1!$A$1:$A$10029,0),1))</f>
        <v>23653</v>
      </c>
      <c r="I79" s="21"/>
      <c r="J79" s="21"/>
      <c r="K79" s="21"/>
      <c r="M79" s="392" t="s">
        <v>1080</v>
      </c>
      <c r="P79"/>
      <c r="Q79"/>
    </row>
    <row r="80" spans="1:17" s="17" customFormat="1" ht="10.5" customHeight="1">
      <c r="A80" s="17" t="s">
        <v>18</v>
      </c>
      <c r="B80" s="37" t="s">
        <v>1055</v>
      </c>
      <c r="C80" s="25">
        <v>1600</v>
      </c>
      <c r="D80" s="25">
        <v>2400</v>
      </c>
      <c r="E80" s="25">
        <v>6</v>
      </c>
      <c r="F80" s="25">
        <v>170</v>
      </c>
      <c r="G80" s="30"/>
      <c r="H80" s="483">
        <f>IF(ISERROR(INDEX([1]Лист1!$B$1:$B$10029,MATCH(M80,[1]Лист1!$A$1:$A$10029,0),1)),"",INDEX([1]Лист1!$B$1:$B$10029,MATCH(M80,[1]Лист1!$A$1:$A$10029,0),1))</f>
        <v>25309</v>
      </c>
      <c r="I80" s="21"/>
      <c r="J80" s="21"/>
      <c r="K80" s="21"/>
      <c r="M80" s="392" t="s">
        <v>1081</v>
      </c>
      <c r="P80"/>
      <c r="Q80"/>
    </row>
    <row r="81" spans="1:249" s="17" customFormat="1" ht="10.5" customHeight="1">
      <c r="A81" s="17" t="s">
        <v>18</v>
      </c>
      <c r="B81" s="440" t="s">
        <v>1056</v>
      </c>
      <c r="C81" s="478">
        <v>1600</v>
      </c>
      <c r="D81" s="478">
        <v>2400</v>
      </c>
      <c r="E81" s="478">
        <v>8</v>
      </c>
      <c r="F81" s="478">
        <v>170</v>
      </c>
      <c r="G81" s="479"/>
      <c r="H81" s="484" t="s">
        <v>16</v>
      </c>
      <c r="I81" s="21"/>
      <c r="J81" s="21"/>
      <c r="K81" s="21"/>
      <c r="M81" s="392"/>
      <c r="P81"/>
      <c r="Q81"/>
    </row>
    <row r="82" spans="1:249" s="17" customFormat="1" ht="10.5" customHeight="1">
      <c r="A82" s="17" t="s">
        <v>18</v>
      </c>
      <c r="B82" s="37" t="s">
        <v>1057</v>
      </c>
      <c r="C82" s="25">
        <v>1600</v>
      </c>
      <c r="D82" s="25">
        <v>2400</v>
      </c>
      <c r="E82" s="25">
        <v>10</v>
      </c>
      <c r="F82" s="25">
        <v>170</v>
      </c>
      <c r="G82" s="30"/>
      <c r="H82" s="483" t="s">
        <v>16</v>
      </c>
      <c r="I82" s="21"/>
      <c r="J82" s="21"/>
      <c r="K82" s="21"/>
      <c r="M82" s="392"/>
      <c r="P82"/>
      <c r="Q82"/>
    </row>
    <row r="83" spans="1:249" s="17" customFormat="1" ht="10.5" customHeight="1">
      <c r="B83" s="440" t="s">
        <v>1094</v>
      </c>
      <c r="C83" s="478">
        <v>1800</v>
      </c>
      <c r="D83" s="478">
        <v>2400</v>
      </c>
      <c r="E83" s="478">
        <v>4</v>
      </c>
      <c r="F83" s="478">
        <v>200</v>
      </c>
      <c r="G83" s="479"/>
      <c r="H83" s="484">
        <f>IF(ISERROR(INDEX([1]Лист1!$B$1:$B$10029,MATCH(M83,[1]Лист1!$A$1:$A$10029,0),1)),"",INDEX([1]Лист1!$B$1:$B$10029,MATCH(M83,[1]Лист1!$A$1:$A$10029,0),1))</f>
        <v>29926</v>
      </c>
      <c r="I83" s="21"/>
      <c r="J83" s="21"/>
      <c r="K83" s="21"/>
      <c r="M83" s="392" t="s">
        <v>1082</v>
      </c>
      <c r="P83"/>
      <c r="Q83"/>
    </row>
    <row r="84" spans="1:249" s="17" customFormat="1" ht="10.5" customHeight="1">
      <c r="A84" s="17" t="s">
        <v>18</v>
      </c>
      <c r="B84" s="37" t="s">
        <v>1058</v>
      </c>
      <c r="C84" s="25">
        <v>1800</v>
      </c>
      <c r="D84" s="25">
        <v>2400</v>
      </c>
      <c r="E84" s="25">
        <v>6</v>
      </c>
      <c r="F84" s="25">
        <v>200</v>
      </c>
      <c r="G84" s="30"/>
      <c r="H84" s="483">
        <f>IF(ISERROR(INDEX([1]Лист1!$B$1:$B$10029,MATCH(M84,[1]Лист1!$A$1:$A$10029,0),1)),"",INDEX([1]Лист1!$B$1:$B$10029,MATCH(M84,[1]Лист1!$A$1:$A$10029,0),1))</f>
        <v>31933</v>
      </c>
      <c r="I84" s="21"/>
      <c r="J84" s="21"/>
      <c r="K84" s="21"/>
      <c r="M84" s="392" t="s">
        <v>1083</v>
      </c>
      <c r="P84"/>
      <c r="Q84"/>
    </row>
    <row r="85" spans="1:249" s="17" customFormat="1" ht="10.5" customHeight="1">
      <c r="A85" s="17" t="s">
        <v>18</v>
      </c>
      <c r="B85" s="440" t="s">
        <v>1059</v>
      </c>
      <c r="C85" s="478">
        <v>1800</v>
      </c>
      <c r="D85" s="478">
        <v>2400</v>
      </c>
      <c r="E85" s="478">
        <v>8</v>
      </c>
      <c r="F85" s="478">
        <v>200</v>
      </c>
      <c r="G85" s="479"/>
      <c r="H85" s="484" t="s">
        <v>16</v>
      </c>
      <c r="I85" s="21"/>
      <c r="J85" s="21"/>
      <c r="K85" s="21"/>
      <c r="M85" s="392"/>
      <c r="P85"/>
      <c r="Q85"/>
    </row>
    <row r="86" spans="1:249" s="17" customFormat="1" ht="10.5" customHeight="1">
      <c r="A86" s="17" t="s">
        <v>18</v>
      </c>
      <c r="B86" s="37" t="s">
        <v>1060</v>
      </c>
      <c r="C86" s="25">
        <v>1800</v>
      </c>
      <c r="D86" s="25">
        <v>2400</v>
      </c>
      <c r="E86" s="25">
        <v>10</v>
      </c>
      <c r="F86" s="25">
        <v>200</v>
      </c>
      <c r="G86" s="30"/>
      <c r="H86" s="483" t="s">
        <v>16</v>
      </c>
      <c r="I86" s="21"/>
      <c r="J86" s="21"/>
      <c r="K86" s="21"/>
      <c r="M86" s="392"/>
      <c r="P86"/>
      <c r="Q86"/>
    </row>
    <row r="87" spans="1:249" s="17" customFormat="1" ht="10.5" customHeight="1">
      <c r="B87" s="440" t="s">
        <v>1095</v>
      </c>
      <c r="C87" s="478">
        <v>2000</v>
      </c>
      <c r="D87" s="478">
        <v>2400</v>
      </c>
      <c r="E87" s="478">
        <v>4</v>
      </c>
      <c r="F87" s="478">
        <v>211</v>
      </c>
      <c r="G87" s="479"/>
      <c r="H87" s="484">
        <f>IF(ISERROR(INDEX([1]Лист1!$B$1:$B$10029,MATCH(M87,[1]Лист1!$A$1:$A$10029,0),1)),"",INDEX([1]Лист1!$B$1:$B$10029,MATCH(M87,[1]Лист1!$A$1:$A$10029,0),1))</f>
        <v>34915</v>
      </c>
      <c r="I87" s="21"/>
      <c r="J87" s="21"/>
      <c r="K87" s="21"/>
      <c r="M87" s="392" t="s">
        <v>1084</v>
      </c>
      <c r="P87"/>
      <c r="Q87"/>
    </row>
    <row r="88" spans="1:249" s="17" customFormat="1" ht="10.5" customHeight="1">
      <c r="A88" s="17" t="s">
        <v>18</v>
      </c>
      <c r="B88" s="37" t="s">
        <v>1061</v>
      </c>
      <c r="C88" s="25">
        <v>2000</v>
      </c>
      <c r="D88" s="25">
        <v>2400</v>
      </c>
      <c r="E88" s="25">
        <v>6</v>
      </c>
      <c r="F88" s="25">
        <v>211</v>
      </c>
      <c r="G88" s="30"/>
      <c r="H88" s="483">
        <f>IF(ISERROR(INDEX([1]Лист1!$B$1:$B$10029,MATCH(M88,[1]Лист1!$A$1:$A$10029,0),1)),"",INDEX([1]Лист1!$B$1:$B$10029,MATCH(M88,[1]Лист1!$A$1:$A$10029,0),1))</f>
        <v>37410</v>
      </c>
      <c r="I88" s="21"/>
      <c r="J88" s="21"/>
      <c r="K88" s="21"/>
      <c r="M88" s="392" t="s">
        <v>1085</v>
      </c>
      <c r="P88"/>
      <c r="Q88"/>
    </row>
    <row r="89" spans="1:249" s="17" customFormat="1" ht="10.5" customHeight="1">
      <c r="A89" s="17" t="s">
        <v>18</v>
      </c>
      <c r="B89" s="440" t="s">
        <v>1062</v>
      </c>
      <c r="C89" s="478">
        <v>2000</v>
      </c>
      <c r="D89" s="478">
        <v>2400</v>
      </c>
      <c r="E89" s="478">
        <v>8</v>
      </c>
      <c r="F89" s="478">
        <v>211</v>
      </c>
      <c r="G89" s="479"/>
      <c r="H89" s="484">
        <f>IF(ISERROR(INDEX([1]Лист1!$B$1:$B$10029,MATCH(M89,[1]Лист1!$A$1:$A$10029,0),1)),"",INDEX([1]Лист1!$B$1:$B$10029,MATCH(M89,[1]Лист1!$A$1:$A$10029,0),1))</f>
        <v>40152</v>
      </c>
      <c r="I89" s="21"/>
      <c r="J89" s="21"/>
      <c r="K89" s="21"/>
      <c r="M89" s="392" t="s">
        <v>1086</v>
      </c>
      <c r="P89"/>
      <c r="Q89"/>
    </row>
    <row r="90" spans="1:249" s="17" customFormat="1" ht="10.5" customHeight="1">
      <c r="A90" s="17" t="s">
        <v>18</v>
      </c>
      <c r="B90" s="37" t="s">
        <v>1063</v>
      </c>
      <c r="C90" s="25">
        <v>2000</v>
      </c>
      <c r="D90" s="25">
        <v>2400</v>
      </c>
      <c r="E90" s="25">
        <v>10</v>
      </c>
      <c r="F90" s="25">
        <v>211</v>
      </c>
      <c r="G90" s="30"/>
      <c r="H90" s="483" t="s">
        <v>16</v>
      </c>
      <c r="I90" s="21"/>
      <c r="J90" s="21"/>
      <c r="K90" s="21"/>
      <c r="P90"/>
      <c r="Q90"/>
    </row>
    <row r="91" spans="1:249" s="17" customFormat="1" ht="10.5" customHeight="1">
      <c r="B91" s="440" t="s">
        <v>1067</v>
      </c>
      <c r="C91" s="478">
        <v>2000</v>
      </c>
      <c r="D91" s="478">
        <v>2400</v>
      </c>
      <c r="E91" s="478">
        <v>8</v>
      </c>
      <c r="F91" s="478">
        <v>211</v>
      </c>
      <c r="G91" s="479"/>
      <c r="H91" s="484">
        <f>IF(ISERROR(INDEX([1]Лист1!$B$1:$B$10029,MATCH(M91,[1]Лист1!$A$1:$A$10029,0),1)),"",INDEX([1]Лист1!$B$1:$B$10029,MATCH(M91,[1]Лист1!$A$1:$A$10029,0),1))</f>
        <v>43300</v>
      </c>
      <c r="I91" s="21"/>
      <c r="J91" s="21"/>
      <c r="K91" s="21"/>
      <c r="M91" s="392" t="s">
        <v>1087</v>
      </c>
      <c r="P91"/>
      <c r="Q91"/>
    </row>
    <row r="92" spans="1:249" s="17" customFormat="1" ht="10.5" customHeight="1">
      <c r="B92" s="37" t="s">
        <v>1068</v>
      </c>
      <c r="C92" s="25">
        <v>2000</v>
      </c>
      <c r="D92" s="25">
        <v>2400</v>
      </c>
      <c r="E92" s="25">
        <v>10</v>
      </c>
      <c r="F92" s="25">
        <v>211</v>
      </c>
      <c r="G92" s="30"/>
      <c r="H92" s="483" t="str">
        <f>IF(ISERROR(INDEX([1]Лист1!$B$1:$B$10029,MATCH(M92,[1]Лист1!$A$1:$A$10029,0),1)),"",INDEX([1]Лист1!$B$1:$B$10029,MATCH(M92,[1]Лист1!$A$1:$A$10029,0),1))</f>
        <v>111 600</v>
      </c>
      <c r="I92" s="21"/>
      <c r="J92" s="21"/>
      <c r="K92" s="21"/>
      <c r="M92" s="392" t="s">
        <v>1088</v>
      </c>
      <c r="P92"/>
      <c r="Q92"/>
    </row>
    <row r="93" spans="1:249" s="23" customFormat="1" ht="10.5" customHeight="1">
      <c r="B93" s="31"/>
      <c r="C93" s="26"/>
      <c r="D93" s="26"/>
      <c r="E93" s="26"/>
      <c r="F93" s="26"/>
      <c r="G93" s="39"/>
      <c r="H93" s="28"/>
      <c r="I93" s="21"/>
      <c r="J93" s="21"/>
      <c r="K93" s="21"/>
      <c r="M93" s="21"/>
      <c r="P93" s="42"/>
      <c r="Q93" s="42"/>
    </row>
    <row r="94" spans="1:249" ht="10.5" customHeight="1">
      <c r="A94" s="401"/>
      <c r="B94" s="33" t="s">
        <v>67</v>
      </c>
      <c r="C94" s="34"/>
      <c r="D94" s="34"/>
      <c r="E94" s="34"/>
      <c r="F94" s="34"/>
      <c r="G94" s="35"/>
      <c r="H94" s="43"/>
      <c r="I94" s="7"/>
      <c r="J94" s="7"/>
      <c r="K94" s="7"/>
      <c r="M94" s="36"/>
      <c r="P94"/>
      <c r="Q94"/>
      <c r="IM94"/>
      <c r="IN94"/>
      <c r="IO94"/>
    </row>
    <row r="95" spans="1:249" s="17" customFormat="1" ht="33.950000000000003" customHeight="1">
      <c r="B95" s="11" t="s">
        <v>1</v>
      </c>
      <c r="C95" s="12" t="s">
        <v>2</v>
      </c>
      <c r="D95" s="13" t="s">
        <v>3</v>
      </c>
      <c r="E95" s="12" t="s">
        <v>4</v>
      </c>
      <c r="F95" s="12" t="s">
        <v>1117</v>
      </c>
      <c r="G95" s="12" t="s">
        <v>6</v>
      </c>
      <c r="H95" s="390" t="s">
        <v>7</v>
      </c>
      <c r="I95"/>
      <c r="J95" s="21"/>
      <c r="K95" s="28"/>
      <c r="L95" s="29"/>
      <c r="M95" s="32"/>
      <c r="N95" s="21"/>
      <c r="P95"/>
      <c r="Q95"/>
    </row>
    <row r="96" spans="1:249" s="17" customFormat="1" ht="10.5" customHeight="1">
      <c r="A96" s="17" t="s">
        <v>18</v>
      </c>
      <c r="B96" s="440" t="s">
        <v>1096</v>
      </c>
      <c r="C96" s="478">
        <v>800</v>
      </c>
      <c r="D96" s="478">
        <v>900</v>
      </c>
      <c r="E96" s="478">
        <v>6</v>
      </c>
      <c r="F96" s="478">
        <v>5</v>
      </c>
      <c r="G96" s="479"/>
      <c r="H96" s="480" t="str">
        <f>IF(ISERROR(INDEX([1]Лист1!$B$1:$B$10029,MATCH(M96,[1]Лист1!$A$1:$A$10029,0),1)),"",INDEX([1]Лист1!$B$1:$B$10029,MATCH(M96,[1]Лист1!$A$1:$A$10029,0),1))</f>
        <v>6 682,58</v>
      </c>
      <c r="I96" s="21"/>
      <c r="J96" s="21"/>
      <c r="L96" s="23"/>
      <c r="M96" s="392" t="s">
        <v>1118</v>
      </c>
      <c r="P96"/>
      <c r="Q96"/>
    </row>
    <row r="97" spans="1:17" s="17" customFormat="1" ht="10.5" customHeight="1">
      <c r="A97" s="17" t="s">
        <v>18</v>
      </c>
      <c r="B97" s="37" t="s">
        <v>1097</v>
      </c>
      <c r="C97" s="25">
        <v>800</v>
      </c>
      <c r="D97" s="25">
        <v>900</v>
      </c>
      <c r="E97" s="25">
        <v>8</v>
      </c>
      <c r="F97" s="25">
        <v>5</v>
      </c>
      <c r="G97" s="30"/>
      <c r="H97" s="481" t="s">
        <v>16</v>
      </c>
      <c r="I97" s="21"/>
      <c r="J97" s="21"/>
      <c r="K97" s="21"/>
      <c r="L97" s="23"/>
      <c r="M97" s="392" t="s">
        <v>1119</v>
      </c>
      <c r="P97"/>
      <c r="Q97"/>
    </row>
    <row r="98" spans="1:17" s="17" customFormat="1" ht="10.5" customHeight="1">
      <c r="A98" s="17" t="s">
        <v>18</v>
      </c>
      <c r="B98" s="440" t="s">
        <v>1098</v>
      </c>
      <c r="C98" s="478">
        <v>800</v>
      </c>
      <c r="D98" s="478">
        <v>900</v>
      </c>
      <c r="E98" s="478">
        <v>10</v>
      </c>
      <c r="F98" s="478">
        <v>5</v>
      </c>
      <c r="G98" s="479"/>
      <c r="H98" s="480" t="s">
        <v>16</v>
      </c>
      <c r="I98" s="21"/>
      <c r="J98" s="21"/>
      <c r="K98" s="21"/>
      <c r="L98" s="23"/>
      <c r="M98" s="392" t="s">
        <v>1120</v>
      </c>
      <c r="P98"/>
      <c r="Q98"/>
    </row>
    <row r="99" spans="1:17" s="17" customFormat="1" ht="10.5" customHeight="1">
      <c r="A99" s="17" t="s">
        <v>18</v>
      </c>
      <c r="B99" s="37" t="s">
        <v>1099</v>
      </c>
      <c r="C99" s="25">
        <v>1000</v>
      </c>
      <c r="D99" s="25">
        <v>900</v>
      </c>
      <c r="E99" s="25">
        <v>6</v>
      </c>
      <c r="F99" s="25">
        <v>5</v>
      </c>
      <c r="G99" s="30"/>
      <c r="H99" s="481" t="str">
        <f>IF(ISERROR(INDEX([1]Лист1!$B$1:$B$10029,MATCH(M99,[1]Лист1!$A$1:$A$10029,0),1)),"",INDEX([1]Лист1!$B$1:$B$10029,MATCH(M99,[1]Лист1!$A$1:$A$10029,0),1))</f>
        <v>9 852,59</v>
      </c>
      <c r="I99" s="21"/>
      <c r="J99" s="21"/>
      <c r="K99" s="21"/>
      <c r="L99" s="23"/>
      <c r="M99" s="392" t="s">
        <v>1121</v>
      </c>
      <c r="P99"/>
      <c r="Q99"/>
    </row>
    <row r="100" spans="1:17" s="17" customFormat="1" ht="10.5" customHeight="1">
      <c r="A100" s="17" t="s">
        <v>18</v>
      </c>
      <c r="B100" s="440" t="s">
        <v>1100</v>
      </c>
      <c r="C100" s="478">
        <v>1000</v>
      </c>
      <c r="D100" s="478">
        <v>900</v>
      </c>
      <c r="E100" s="478">
        <v>8</v>
      </c>
      <c r="F100" s="478">
        <v>5</v>
      </c>
      <c r="G100" s="479"/>
      <c r="H100" s="480" t="s">
        <v>16</v>
      </c>
      <c r="I100" s="21"/>
      <c r="J100" s="21"/>
      <c r="K100" s="21"/>
      <c r="M100" s="392" t="s">
        <v>1122</v>
      </c>
      <c r="P100"/>
      <c r="Q100"/>
    </row>
    <row r="101" spans="1:17" s="17" customFormat="1" ht="10.5" customHeight="1">
      <c r="A101" s="17" t="s">
        <v>18</v>
      </c>
      <c r="B101" s="37" t="s">
        <v>1101</v>
      </c>
      <c r="C101" s="25">
        <v>1000</v>
      </c>
      <c r="D101" s="25">
        <v>900</v>
      </c>
      <c r="E101" s="25">
        <v>10</v>
      </c>
      <c r="F101" s="25">
        <v>5</v>
      </c>
      <c r="G101" s="30"/>
      <c r="H101" s="481" t="s">
        <v>16</v>
      </c>
      <c r="I101" s="21"/>
      <c r="J101" s="21"/>
      <c r="K101" s="21"/>
      <c r="M101" s="392" t="s">
        <v>1123</v>
      </c>
      <c r="P101"/>
      <c r="Q101"/>
    </row>
    <row r="102" spans="1:17" s="17" customFormat="1" ht="10.5" customHeight="1">
      <c r="A102" s="17" t="s">
        <v>18</v>
      </c>
      <c r="B102" s="440" t="s">
        <v>1102</v>
      </c>
      <c r="C102" s="478">
        <v>1200</v>
      </c>
      <c r="D102" s="478">
        <v>900</v>
      </c>
      <c r="E102" s="478">
        <v>6</v>
      </c>
      <c r="F102" s="478">
        <v>5</v>
      </c>
      <c r="G102" s="479"/>
      <c r="H102" s="480" t="str">
        <f>IF(ISERROR(INDEX([1]Лист1!$B$1:$B$10029,MATCH(M102,[1]Лист1!$A$1:$A$10029,0),1)),"",INDEX([1]Лист1!$B$1:$B$10029,MATCH(M102,[1]Лист1!$A$1:$A$10029,0),1))</f>
        <v>14 551,28</v>
      </c>
      <c r="I102" s="21"/>
      <c r="J102" s="21"/>
      <c r="K102" s="21"/>
      <c r="M102" s="392" t="s">
        <v>1124</v>
      </c>
      <c r="P102"/>
      <c r="Q102"/>
    </row>
    <row r="103" spans="1:17" s="17" customFormat="1" ht="10.5" customHeight="1">
      <c r="A103" s="17" t="s">
        <v>18</v>
      </c>
      <c r="B103" s="37" t="s">
        <v>1103</v>
      </c>
      <c r="C103" s="25">
        <v>1200</v>
      </c>
      <c r="D103" s="25">
        <v>900</v>
      </c>
      <c r="E103" s="25">
        <v>8</v>
      </c>
      <c r="F103" s="25">
        <v>5</v>
      </c>
      <c r="G103" s="30"/>
      <c r="H103" s="481" t="s">
        <v>16</v>
      </c>
      <c r="I103" s="21"/>
      <c r="J103" s="21"/>
      <c r="K103" s="21"/>
      <c r="M103" s="392" t="s">
        <v>1125</v>
      </c>
      <c r="P103"/>
      <c r="Q103"/>
    </row>
    <row r="104" spans="1:17" s="17" customFormat="1" ht="10.5" customHeight="1">
      <c r="A104" s="17" t="s">
        <v>18</v>
      </c>
      <c r="B104" s="440" t="s">
        <v>1104</v>
      </c>
      <c r="C104" s="478">
        <v>1200</v>
      </c>
      <c r="D104" s="478">
        <v>900</v>
      </c>
      <c r="E104" s="478">
        <v>10</v>
      </c>
      <c r="F104" s="478">
        <v>5</v>
      </c>
      <c r="G104" s="479"/>
      <c r="H104" s="480" t="s">
        <v>16</v>
      </c>
      <c r="I104" s="21"/>
      <c r="J104" s="21"/>
      <c r="K104" s="21"/>
      <c r="M104" s="392" t="s">
        <v>1126</v>
      </c>
      <c r="P104"/>
      <c r="Q104"/>
    </row>
    <row r="105" spans="1:17" s="17" customFormat="1" ht="10.5" customHeight="1">
      <c r="B105" s="37" t="s">
        <v>1105</v>
      </c>
      <c r="C105" s="25">
        <v>1400</v>
      </c>
      <c r="D105" s="25">
        <v>900</v>
      </c>
      <c r="E105" s="25">
        <v>6</v>
      </c>
      <c r="F105" s="25">
        <v>5</v>
      </c>
      <c r="G105" s="30"/>
      <c r="H105" s="481" t="str">
        <f>IF(ISERROR(INDEX([1]Лист1!$B$1:$B$10029,MATCH(M105,[1]Лист1!$A$1:$A$10029,0),1)),"",INDEX([1]Лист1!$B$1:$B$10029,MATCH(M105,[1]Лист1!$A$1:$A$10029,0),1))</f>
        <v>17 066,44</v>
      </c>
      <c r="I105" s="21"/>
      <c r="J105" s="21"/>
      <c r="K105" s="21"/>
      <c r="M105" s="392" t="s">
        <v>1127</v>
      </c>
      <c r="P105"/>
      <c r="Q105"/>
    </row>
    <row r="106" spans="1:17" s="17" customFormat="1" ht="10.5" customHeight="1">
      <c r="A106" s="17" t="s">
        <v>18</v>
      </c>
      <c r="B106" s="440" t="s">
        <v>1106</v>
      </c>
      <c r="C106" s="478">
        <v>1400</v>
      </c>
      <c r="D106" s="478">
        <v>900</v>
      </c>
      <c r="E106" s="478">
        <v>8</v>
      </c>
      <c r="F106" s="478">
        <v>5</v>
      </c>
      <c r="G106" s="479"/>
      <c r="H106" s="480" t="s">
        <v>16</v>
      </c>
      <c r="I106" s="21"/>
      <c r="J106" s="21"/>
      <c r="K106" s="21"/>
      <c r="M106" s="392" t="s">
        <v>1128</v>
      </c>
      <c r="P106"/>
      <c r="Q106"/>
    </row>
    <row r="107" spans="1:17" s="17" customFormat="1" ht="10.5" customHeight="1">
      <c r="A107" s="17" t="s">
        <v>18</v>
      </c>
      <c r="B107" s="37" t="s">
        <v>1107</v>
      </c>
      <c r="C107" s="25">
        <v>1400</v>
      </c>
      <c r="D107" s="25">
        <v>900</v>
      </c>
      <c r="E107" s="25">
        <v>10</v>
      </c>
      <c r="F107" s="25">
        <v>5</v>
      </c>
      <c r="G107" s="30"/>
      <c r="H107" s="481" t="s">
        <v>16</v>
      </c>
      <c r="I107" s="21"/>
      <c r="J107" s="21"/>
      <c r="K107" s="21"/>
      <c r="M107" s="392" t="s">
        <v>1129</v>
      </c>
      <c r="P107"/>
      <c r="Q107"/>
    </row>
    <row r="108" spans="1:17" s="17" customFormat="1" ht="10.5" customHeight="1">
      <c r="A108" s="17" t="s">
        <v>18</v>
      </c>
      <c r="B108" s="440" t="s">
        <v>1108</v>
      </c>
      <c r="C108" s="478">
        <v>1600</v>
      </c>
      <c r="D108" s="478">
        <v>1200</v>
      </c>
      <c r="E108" s="478">
        <v>6</v>
      </c>
      <c r="F108" s="478">
        <v>5</v>
      </c>
      <c r="G108" s="479"/>
      <c r="H108" s="480" t="str">
        <f>IF(ISERROR(INDEX([1]Лист1!$B$1:$B$10029,MATCH(M108,[1]Лист1!$A$1:$A$10029,0),1)),"",INDEX([1]Лист1!$B$1:$B$10029,MATCH(M108,[1]Лист1!$A$1:$A$10029,0),1))</f>
        <v>25 309,00</v>
      </c>
      <c r="I108" s="21"/>
      <c r="J108" s="21"/>
      <c r="K108" s="21"/>
      <c r="M108" s="392" t="s">
        <v>1130</v>
      </c>
      <c r="P108"/>
      <c r="Q108"/>
    </row>
    <row r="109" spans="1:17" s="17" customFormat="1" ht="10.5" customHeight="1">
      <c r="A109" s="17" t="s">
        <v>18</v>
      </c>
      <c r="B109" s="37" t="s">
        <v>1109</v>
      </c>
      <c r="C109" s="25">
        <v>1600</v>
      </c>
      <c r="D109" s="25">
        <v>1200</v>
      </c>
      <c r="E109" s="25">
        <v>8</v>
      </c>
      <c r="F109" s="25">
        <v>5</v>
      </c>
      <c r="G109" s="30"/>
      <c r="H109" s="481" t="str">
        <f>IF(ISERROR(INDEX([1]Лист1!$B$1:$B$10029,MATCH(M109,[1]Лист1!$A$1:$A$10029,0),1)),"",INDEX([1]Лист1!$B$1:$B$10029,MATCH(M109,[1]Лист1!$A$1:$A$10029,0),1))</f>
        <v>27 201,00</v>
      </c>
      <c r="I109" s="21"/>
      <c r="J109" s="21"/>
      <c r="K109" s="21"/>
      <c r="M109" s="392" t="s">
        <v>1131</v>
      </c>
      <c r="P109"/>
      <c r="Q109"/>
    </row>
    <row r="110" spans="1:17" s="17" customFormat="1" ht="10.5" customHeight="1">
      <c r="A110" s="17" t="s">
        <v>18</v>
      </c>
      <c r="B110" s="440" t="s">
        <v>1110</v>
      </c>
      <c r="C110" s="478">
        <v>1600</v>
      </c>
      <c r="D110" s="478">
        <v>1200</v>
      </c>
      <c r="E110" s="478">
        <v>10</v>
      </c>
      <c r="F110" s="478">
        <v>5</v>
      </c>
      <c r="G110" s="479"/>
      <c r="H110" s="480" t="s">
        <v>16</v>
      </c>
      <c r="I110" s="21"/>
      <c r="J110" s="21"/>
      <c r="K110" s="21"/>
      <c r="M110" s="392" t="s">
        <v>1132</v>
      </c>
      <c r="P110"/>
      <c r="Q110"/>
    </row>
    <row r="111" spans="1:17" s="17" customFormat="1" ht="10.5" customHeight="1">
      <c r="A111" s="17" t="s">
        <v>18</v>
      </c>
      <c r="B111" s="37" t="s">
        <v>1111</v>
      </c>
      <c r="C111" s="25">
        <v>1800</v>
      </c>
      <c r="D111" s="25">
        <v>1200</v>
      </c>
      <c r="E111" s="25">
        <v>6</v>
      </c>
      <c r="F111" s="25">
        <v>5</v>
      </c>
      <c r="G111" s="30"/>
      <c r="H111" s="481" t="str">
        <f>IF(ISERROR(INDEX([1]Лист1!$B$1:$B$10029,MATCH(M111,[1]Лист1!$A$1:$A$10029,0),1)),"",INDEX([1]Лист1!$B$1:$B$10029,MATCH(M111,[1]Лист1!$A$1:$A$10029,0),1))</f>
        <v>31 933,00</v>
      </c>
      <c r="I111" s="21"/>
      <c r="J111" s="21"/>
      <c r="K111" s="21"/>
      <c r="M111" s="392" t="s">
        <v>1133</v>
      </c>
      <c r="P111"/>
      <c r="Q111"/>
    </row>
    <row r="112" spans="1:17" s="17" customFormat="1" ht="10.5" customHeight="1">
      <c r="A112" s="17" t="s">
        <v>18</v>
      </c>
      <c r="B112" s="440" t="s">
        <v>1112</v>
      </c>
      <c r="C112" s="478">
        <v>1800</v>
      </c>
      <c r="D112" s="478">
        <v>1200</v>
      </c>
      <c r="E112" s="478">
        <v>8</v>
      </c>
      <c r="F112" s="478">
        <v>5</v>
      </c>
      <c r="G112" s="479"/>
      <c r="H112" s="480" t="s">
        <v>16</v>
      </c>
      <c r="I112" s="21"/>
      <c r="J112" s="21"/>
      <c r="K112" s="21"/>
      <c r="M112" s="392" t="s">
        <v>1134</v>
      </c>
      <c r="P112"/>
      <c r="Q112"/>
    </row>
    <row r="113" spans="1:256" s="17" customFormat="1" ht="10.5" customHeight="1">
      <c r="A113" s="17" t="s">
        <v>18</v>
      </c>
      <c r="B113" s="37" t="s">
        <v>1113</v>
      </c>
      <c r="C113" s="25">
        <v>1800</v>
      </c>
      <c r="D113" s="25">
        <v>1200</v>
      </c>
      <c r="E113" s="25">
        <v>10</v>
      </c>
      <c r="F113" s="25">
        <v>5</v>
      </c>
      <c r="G113" s="30"/>
      <c r="H113" s="481" t="s">
        <v>16</v>
      </c>
      <c r="I113" s="21"/>
      <c r="J113" s="21"/>
      <c r="K113" s="21"/>
      <c r="M113" s="392" t="s">
        <v>1135</v>
      </c>
      <c r="P113"/>
      <c r="Q113"/>
    </row>
    <row r="114" spans="1:256" s="17" customFormat="1" ht="10.5" customHeight="1">
      <c r="A114" s="17" t="s">
        <v>18</v>
      </c>
      <c r="B114" s="440" t="s">
        <v>1114</v>
      </c>
      <c r="C114" s="478">
        <v>2000</v>
      </c>
      <c r="D114" s="478">
        <v>1200</v>
      </c>
      <c r="E114" s="478">
        <v>6</v>
      </c>
      <c r="F114" s="478">
        <v>5</v>
      </c>
      <c r="G114" s="479"/>
      <c r="H114" s="480" t="str">
        <f>IF(ISERROR(INDEX([1]Лист1!$B$1:$B$10029,MATCH(M114,[1]Лист1!$A$1:$A$10029,0),1)),"",INDEX([1]Лист1!$B$1:$B$10029,MATCH(M114,[1]Лист1!$A$1:$A$10029,0),1))</f>
        <v>37 410,00</v>
      </c>
      <c r="I114" s="21"/>
      <c r="J114" s="21"/>
      <c r="K114" s="21"/>
      <c r="M114" s="392" t="s">
        <v>1136</v>
      </c>
      <c r="P114"/>
      <c r="Q114"/>
    </row>
    <row r="115" spans="1:256" s="17" customFormat="1" ht="10.5" customHeight="1">
      <c r="A115" s="17" t="s">
        <v>18</v>
      </c>
      <c r="B115" s="37" t="s">
        <v>1115</v>
      </c>
      <c r="C115" s="25">
        <v>2000</v>
      </c>
      <c r="D115" s="25">
        <v>1200</v>
      </c>
      <c r="E115" s="25">
        <v>8</v>
      </c>
      <c r="F115" s="25">
        <v>5</v>
      </c>
      <c r="G115" s="30"/>
      <c r="H115" s="482" t="str">
        <f>IF(ISERROR(INDEX([1]Лист1!$B$1:$B$10029,MATCH(M115,[1]Лист1!$A$1:$A$10029,0),1)),"",INDEX([1]Лист1!$B$1:$B$10029,MATCH(M115,[1]Лист1!$A$1:$A$10029,0),1))</f>
        <v>40 152,00</v>
      </c>
      <c r="I115" s="21"/>
      <c r="J115" s="21"/>
      <c r="K115" s="21"/>
      <c r="M115" s="392" t="s">
        <v>1137</v>
      </c>
      <c r="P115"/>
      <c r="Q115"/>
    </row>
    <row r="116" spans="1:256" s="17" customFormat="1" ht="10.5" customHeight="1">
      <c r="A116" s="17" t="s">
        <v>18</v>
      </c>
      <c r="B116" s="440" t="s">
        <v>1116</v>
      </c>
      <c r="C116" s="478">
        <v>2000</v>
      </c>
      <c r="D116" s="478">
        <v>1200</v>
      </c>
      <c r="E116" s="478">
        <v>10</v>
      </c>
      <c r="F116" s="478">
        <v>5</v>
      </c>
      <c r="G116" s="479"/>
      <c r="H116" s="480" t="s">
        <v>16</v>
      </c>
      <c r="I116" s="21"/>
      <c r="J116" s="21"/>
      <c r="K116" s="21"/>
      <c r="M116" s="392" t="s">
        <v>1138</v>
      </c>
      <c r="P116"/>
      <c r="Q116"/>
    </row>
    <row r="127" spans="1:256" ht="36" customHeight="1">
      <c r="A127" s="5"/>
    </row>
    <row r="128" spans="1:256" s="46" customFormat="1" ht="45" customHeight="1">
      <c r="A128" s="44"/>
      <c r="B128" s="45" t="s">
        <v>68</v>
      </c>
      <c r="I128" s="47"/>
      <c r="K128" s="48"/>
      <c r="L128" s="48"/>
      <c r="IP128" s="44"/>
      <c r="IQ128" s="44"/>
      <c r="IR128" s="44"/>
      <c r="IS128" s="44"/>
      <c r="IT128" s="44"/>
      <c r="IU128" s="44"/>
      <c r="IV128" s="44"/>
    </row>
    <row r="129" spans="1:256" s="46" customFormat="1" ht="17.100000000000001" customHeight="1">
      <c r="A129" s="44"/>
      <c r="B129" s="45"/>
      <c r="I129" s="47"/>
      <c r="K129" s="48"/>
      <c r="L129" s="48"/>
      <c r="IP129" s="44"/>
      <c r="IQ129" s="44"/>
      <c r="IR129" s="44"/>
      <c r="IS129" s="44"/>
      <c r="IT129" s="44"/>
      <c r="IU129" s="44"/>
      <c r="IV129" s="44"/>
    </row>
    <row r="130" spans="1:256" s="46" customFormat="1" ht="17.100000000000001" customHeight="1">
      <c r="A130" s="44"/>
      <c r="B130" s="45"/>
      <c r="I130" s="47"/>
      <c r="K130" s="48"/>
      <c r="L130" s="48"/>
      <c r="IP130" s="44"/>
      <c r="IQ130" s="44"/>
      <c r="IR130" s="44"/>
      <c r="IS130" s="44"/>
      <c r="IT130" s="44"/>
      <c r="IU130" s="44"/>
      <c r="IV130" s="44"/>
    </row>
    <row r="131" spans="1:256" s="46" customFormat="1" ht="14.1" customHeight="1">
      <c r="A131" s="401"/>
      <c r="B131" s="2" t="s">
        <v>69</v>
      </c>
      <c r="I131" s="47"/>
      <c r="K131" s="48"/>
      <c r="L131" s="48"/>
      <c r="IP131" s="44"/>
      <c r="IQ131" s="44"/>
      <c r="IR131" s="44"/>
      <c r="IS131" s="44"/>
      <c r="IT131" s="44"/>
      <c r="IU131" s="44"/>
      <c r="IV131" s="44"/>
    </row>
    <row r="132" spans="1:256" s="46" customFormat="1" ht="33.950000000000003" customHeight="1">
      <c r="B132" s="49" t="s">
        <v>1</v>
      </c>
      <c r="C132" s="50" t="s">
        <v>2</v>
      </c>
      <c r="D132" s="50" t="s">
        <v>3</v>
      </c>
      <c r="E132" s="50" t="s">
        <v>4</v>
      </c>
      <c r="F132" s="50" t="s">
        <v>5</v>
      </c>
      <c r="G132" s="50" t="s">
        <v>6</v>
      </c>
      <c r="H132" s="391" t="s">
        <v>7</v>
      </c>
      <c r="I132" s="47"/>
      <c r="K132" s="48"/>
      <c r="L132" s="48"/>
      <c r="IP132" s="44"/>
      <c r="IQ132" s="44"/>
      <c r="IR132" s="44"/>
      <c r="IS132" s="44"/>
      <c r="IT132" s="44"/>
      <c r="IU132" s="44"/>
      <c r="IV132" s="44"/>
    </row>
    <row r="133" spans="1:256" s="46" customFormat="1" ht="14.65" customHeight="1">
      <c r="B133" s="124" t="s">
        <v>1139</v>
      </c>
      <c r="C133" s="51">
        <v>600</v>
      </c>
      <c r="D133" s="51">
        <v>2400</v>
      </c>
      <c r="E133" s="51">
        <v>4</v>
      </c>
      <c r="F133" s="51">
        <v>94</v>
      </c>
      <c r="G133" s="51">
        <v>1000</v>
      </c>
      <c r="H133" s="52" t="s">
        <v>16</v>
      </c>
      <c r="I133" s="47"/>
      <c r="K133" s="48"/>
      <c r="L133" s="48"/>
      <c r="M133" s="392" t="s">
        <v>1141</v>
      </c>
      <c r="IP133" s="44"/>
      <c r="IQ133" s="44"/>
      <c r="IR133" s="44"/>
      <c r="IS133" s="44"/>
      <c r="IT133" s="44"/>
      <c r="IU133" s="44"/>
      <c r="IV133" s="44"/>
    </row>
    <row r="134" spans="1:256" s="46" customFormat="1" ht="14.65" customHeight="1">
      <c r="B134" s="441" t="s">
        <v>1140</v>
      </c>
      <c r="C134" s="442">
        <v>600</v>
      </c>
      <c r="D134" s="442">
        <v>2400</v>
      </c>
      <c r="E134" s="442">
        <v>6</v>
      </c>
      <c r="F134" s="442">
        <v>94</v>
      </c>
      <c r="G134" s="443">
        <v>1000</v>
      </c>
      <c r="H134" s="444" t="s">
        <v>16</v>
      </c>
      <c r="I134" s="47"/>
      <c r="K134" s="48"/>
      <c r="L134" s="48"/>
      <c r="M134" s="392" t="s">
        <v>1142</v>
      </c>
      <c r="IP134" s="44"/>
      <c r="IQ134" s="44"/>
      <c r="IR134" s="44"/>
      <c r="IS134" s="44"/>
      <c r="IT134" s="44"/>
      <c r="IU134" s="44"/>
      <c r="IV134" s="44"/>
    </row>
    <row r="135" spans="1:256" s="46" customFormat="1" ht="14.65" customHeight="1">
      <c r="B135" s="124" t="s">
        <v>70</v>
      </c>
      <c r="C135" s="51">
        <v>800</v>
      </c>
      <c r="D135" s="51">
        <v>2400</v>
      </c>
      <c r="E135" s="51">
        <v>4</v>
      </c>
      <c r="F135" s="51">
        <v>110</v>
      </c>
      <c r="G135" s="51">
        <v>1890</v>
      </c>
      <c r="H135" s="447">
        <f>IF(ISERROR(INDEX([1]Лист1!$B$1:$B$10029,MATCH(M135,[1]Лист1!$A$1:$A$10029,0),1)),"",INDEX([1]Лист1!$B$1:$B$10029,MATCH(M135,[1]Лист1!$A$1:$A$10029,0),1))</f>
        <v>16675</v>
      </c>
      <c r="I135" s="47"/>
      <c r="K135" s="48"/>
      <c r="L135" s="48"/>
      <c r="M135" s="394" t="s">
        <v>1154</v>
      </c>
      <c r="IP135" s="44"/>
      <c r="IQ135" s="44"/>
      <c r="IR135" s="44"/>
      <c r="IS135" s="44"/>
      <c r="IT135" s="44"/>
      <c r="IU135" s="44"/>
      <c r="IV135" s="44"/>
    </row>
    <row r="136" spans="1:256" s="46" customFormat="1" ht="14.65" customHeight="1">
      <c r="B136" s="441" t="s">
        <v>71</v>
      </c>
      <c r="C136" s="442">
        <v>800</v>
      </c>
      <c r="D136" s="442">
        <v>2400</v>
      </c>
      <c r="E136" s="442">
        <v>6</v>
      </c>
      <c r="F136" s="442">
        <v>110</v>
      </c>
      <c r="G136" s="443">
        <v>1890</v>
      </c>
      <c r="H136" s="448">
        <f>IF(ISERROR(INDEX([1]Лист1!$B$1:$B$10029,MATCH(M136,[1]Лист1!$A$1:$A$10029,0),1)),"",INDEX([1]Лист1!$B$1:$B$10029,MATCH(M136,[1]Лист1!$A$1:$A$10029,0),1))</f>
        <v>17268</v>
      </c>
      <c r="I136" s="47"/>
      <c r="K136" s="48"/>
      <c r="L136" s="48"/>
      <c r="M136" s="394" t="s">
        <v>1155</v>
      </c>
      <c r="IP136" s="44"/>
      <c r="IQ136" s="44"/>
      <c r="IR136" s="44"/>
      <c r="IS136" s="44"/>
      <c r="IT136" s="44"/>
      <c r="IU136" s="44"/>
      <c r="IV136" s="44"/>
    </row>
    <row r="137" spans="1:256" s="46" customFormat="1" ht="14.65" customHeight="1">
      <c r="B137" s="124" t="s">
        <v>72</v>
      </c>
      <c r="C137" s="51">
        <v>1000</v>
      </c>
      <c r="D137" s="51">
        <v>2400</v>
      </c>
      <c r="E137" s="51">
        <v>4</v>
      </c>
      <c r="F137" s="51">
        <v>125</v>
      </c>
      <c r="G137" s="51">
        <v>2650</v>
      </c>
      <c r="H137" s="447">
        <f>IF(ISERROR(INDEX([1]Лист1!$B$1:$B$10029,MATCH(M137,[1]Лист1!$A$1:$A$10029,0),1)),"",INDEX([1]Лист1!$B$1:$B$10029,MATCH(M137,[1]Лист1!$A$1:$A$10029,0),1))</f>
        <v>21799</v>
      </c>
      <c r="I137" s="47"/>
      <c r="K137" s="48"/>
      <c r="L137" s="48"/>
      <c r="M137" s="394" t="s">
        <v>73</v>
      </c>
      <c r="IP137" s="44"/>
      <c r="IQ137" s="44"/>
      <c r="IR137" s="44"/>
      <c r="IS137" s="44"/>
      <c r="IT137" s="44"/>
      <c r="IU137" s="44"/>
      <c r="IV137" s="44"/>
    </row>
    <row r="138" spans="1:256" s="46" customFormat="1" ht="14.65" customHeight="1">
      <c r="B138" s="441" t="s">
        <v>74</v>
      </c>
      <c r="C138" s="442">
        <v>1000</v>
      </c>
      <c r="D138" s="442">
        <v>2400</v>
      </c>
      <c r="E138" s="442">
        <v>6</v>
      </c>
      <c r="F138" s="442">
        <v>125</v>
      </c>
      <c r="G138" s="443">
        <v>2650</v>
      </c>
      <c r="H138" s="448">
        <f>IF(ISERROR(INDEX([1]Лист1!$B$1:$B$10029,MATCH(M138,[1]Лист1!$A$1:$A$10029,0),1)),"",INDEX([1]Лист1!$B$1:$B$10029,MATCH(M138,[1]Лист1!$A$1:$A$10029,0),1))</f>
        <v>23053</v>
      </c>
      <c r="I138" s="47"/>
      <c r="K138" s="48"/>
      <c r="L138" s="48"/>
      <c r="M138" s="394" t="s">
        <v>75</v>
      </c>
      <c r="IP138" s="44"/>
      <c r="IQ138" s="44"/>
      <c r="IR138" s="44"/>
      <c r="IS138" s="44"/>
      <c r="IT138" s="44"/>
      <c r="IU138" s="44"/>
      <c r="IV138" s="44"/>
    </row>
    <row r="139" spans="1:256" s="46" customFormat="1" ht="14.65" customHeight="1">
      <c r="B139" s="124" t="s">
        <v>1143</v>
      </c>
      <c r="C139" s="51">
        <v>1000</v>
      </c>
      <c r="D139" s="51">
        <v>2400</v>
      </c>
      <c r="E139" s="51">
        <v>8</v>
      </c>
      <c r="F139" s="51">
        <v>125</v>
      </c>
      <c r="G139" s="51">
        <v>2650</v>
      </c>
      <c r="H139" s="447">
        <f>IF(ISERROR(INDEX([1]Лист1!$B$1:$B$10029,MATCH(M139,[1]Лист1!$A$1:$A$10029,0),1)),"",INDEX([1]Лист1!$B$1:$B$10029,MATCH(M139,[1]Лист1!$A$1:$A$10029,0),1))</f>
        <v>24065</v>
      </c>
      <c r="I139" s="47"/>
      <c r="K139" s="48"/>
      <c r="L139" s="48"/>
      <c r="M139" s="394" t="s">
        <v>1156</v>
      </c>
      <c r="IP139" s="44"/>
      <c r="IQ139" s="44"/>
      <c r="IR139" s="44"/>
      <c r="IS139" s="44"/>
      <c r="IT139" s="44"/>
      <c r="IU139" s="44"/>
      <c r="IV139" s="44"/>
    </row>
    <row r="140" spans="1:256" s="46" customFormat="1" ht="14.65" customHeight="1">
      <c r="B140" s="441" t="s">
        <v>1144</v>
      </c>
      <c r="C140" s="442">
        <v>1000</v>
      </c>
      <c r="D140" s="442">
        <v>2400</v>
      </c>
      <c r="E140" s="442">
        <v>10</v>
      </c>
      <c r="F140" s="442">
        <v>125</v>
      </c>
      <c r="G140" s="443">
        <v>2650</v>
      </c>
      <c r="H140" s="448">
        <f>IF(ISERROR(INDEX([1]Лист1!$B$1:$B$10029,MATCH(M140,[1]Лист1!$A$1:$A$10029,0),1)),"",INDEX([1]Лист1!$B$1:$B$10029,MATCH(M140,[1]Лист1!$A$1:$A$10029,0),1))</f>
        <v>25212</v>
      </c>
      <c r="I140" s="47"/>
      <c r="K140" s="48"/>
      <c r="L140" s="48"/>
      <c r="M140" s="394" t="s">
        <v>1157</v>
      </c>
      <c r="IP140" s="44"/>
      <c r="IQ140" s="44"/>
      <c r="IR140" s="44"/>
      <c r="IS140" s="44"/>
      <c r="IT140" s="44"/>
      <c r="IU140" s="44"/>
      <c r="IV140" s="44"/>
    </row>
    <row r="141" spans="1:256" s="46" customFormat="1" ht="14.65" customHeight="1">
      <c r="B141" s="124" t="s">
        <v>76</v>
      </c>
      <c r="C141" s="51">
        <v>1200</v>
      </c>
      <c r="D141" s="51">
        <v>2400</v>
      </c>
      <c r="E141" s="51">
        <v>4</v>
      </c>
      <c r="F141" s="51">
        <v>136</v>
      </c>
      <c r="G141" s="51">
        <v>3420</v>
      </c>
      <c r="H141" s="447">
        <f>IF(ISERROR(INDEX([1]Лист1!$B$1:$B$10029,MATCH(M141,[1]Лист1!$A$1:$A$10029,0),1)),"",INDEX([1]Лист1!$B$1:$B$10029,MATCH(M141,[1]Лист1!$A$1:$A$10029,0),1))</f>
        <v>28751</v>
      </c>
      <c r="I141" s="47"/>
      <c r="K141" s="48"/>
      <c r="L141" s="48"/>
      <c r="M141" s="394" t="s">
        <v>1158</v>
      </c>
      <c r="IP141" s="44"/>
      <c r="IQ141" s="44"/>
      <c r="IR141" s="44"/>
      <c r="IS141" s="44"/>
      <c r="IT141" s="44"/>
      <c r="IU141" s="44"/>
      <c r="IV141" s="44"/>
    </row>
    <row r="142" spans="1:256" s="46" customFormat="1" ht="14.65" customHeight="1">
      <c r="B142" s="441" t="s">
        <v>77</v>
      </c>
      <c r="C142" s="442">
        <v>1200</v>
      </c>
      <c r="D142" s="442">
        <v>2400</v>
      </c>
      <c r="E142" s="442">
        <v>6</v>
      </c>
      <c r="F142" s="442">
        <v>136</v>
      </c>
      <c r="G142" s="443">
        <v>3420</v>
      </c>
      <c r="H142" s="448">
        <f>IF(ISERROR(INDEX([1]Лист1!$B$1:$B$10029,MATCH(M142,[1]Лист1!$A$1:$A$10029,0),1)),"",INDEX([1]Лист1!$B$1:$B$10029,MATCH(M142,[1]Лист1!$A$1:$A$10029,0),1))</f>
        <v>29698</v>
      </c>
      <c r="I142" s="47"/>
      <c r="K142" s="48"/>
      <c r="L142" s="48"/>
      <c r="M142" s="394" t="s">
        <v>1159</v>
      </c>
      <c r="IP142" s="44"/>
      <c r="IQ142" s="44"/>
      <c r="IR142" s="44"/>
      <c r="IS142" s="44"/>
      <c r="IT142" s="44"/>
      <c r="IU142" s="44"/>
      <c r="IV142" s="44"/>
    </row>
    <row r="143" spans="1:256" s="46" customFormat="1" ht="14.65" customHeight="1">
      <c r="B143" s="124" t="s">
        <v>1145</v>
      </c>
      <c r="C143" s="51">
        <v>1200</v>
      </c>
      <c r="D143" s="51">
        <v>2400</v>
      </c>
      <c r="E143" s="51">
        <v>10</v>
      </c>
      <c r="F143" s="51">
        <v>136</v>
      </c>
      <c r="G143" s="51">
        <v>3420</v>
      </c>
      <c r="H143" s="447">
        <f>IF(ISERROR(INDEX([1]Лист1!$B$1:$B$10029,MATCH(M143,[1]Лист1!$A$1:$A$10029,0),1)),"",INDEX([1]Лист1!$B$1:$B$10029,MATCH(M143,[1]Лист1!$A$1:$A$10029,0),1))</f>
        <v>36749</v>
      </c>
      <c r="I143" s="47"/>
      <c r="K143" s="48"/>
      <c r="L143" s="48"/>
      <c r="M143" s="395" t="s">
        <v>1160</v>
      </c>
      <c r="IP143" s="44"/>
      <c r="IQ143" s="44"/>
      <c r="IR143" s="44"/>
      <c r="IS143" s="44"/>
      <c r="IT143" s="44"/>
      <c r="IU143" s="44"/>
      <c r="IV143" s="44"/>
    </row>
    <row r="144" spans="1:256" s="46" customFormat="1" ht="14.65" customHeight="1">
      <c r="B144" s="441" t="s">
        <v>78</v>
      </c>
      <c r="C144" s="442">
        <v>1400</v>
      </c>
      <c r="D144" s="442">
        <v>2400</v>
      </c>
      <c r="E144" s="442">
        <v>4</v>
      </c>
      <c r="F144" s="442">
        <v>156</v>
      </c>
      <c r="G144" s="443">
        <v>4570</v>
      </c>
      <c r="H144" s="448">
        <f>IF(ISERROR(INDEX([1]Лист1!$B$1:$B$10029,MATCH(M144,[1]Лист1!$A$1:$A$10029,0),1)),"",INDEX([1]Лист1!$B$1:$B$10029,MATCH(M144,[1]Лист1!$A$1:$A$10029,0),1))</f>
        <v>34056</v>
      </c>
      <c r="I144" s="47"/>
      <c r="K144" s="48"/>
      <c r="L144" s="48"/>
      <c r="M144" s="394" t="s">
        <v>79</v>
      </c>
      <c r="IP144" s="44"/>
      <c r="IQ144" s="44"/>
      <c r="IR144" s="44"/>
      <c r="IS144" s="44"/>
      <c r="IT144" s="44"/>
      <c r="IU144" s="44"/>
      <c r="IV144" s="44"/>
    </row>
    <row r="145" spans="1:256" s="46" customFormat="1" ht="14.65" customHeight="1">
      <c r="B145" s="124" t="s">
        <v>80</v>
      </c>
      <c r="C145" s="51">
        <v>1400</v>
      </c>
      <c r="D145" s="51">
        <v>2400</v>
      </c>
      <c r="E145" s="51">
        <v>6</v>
      </c>
      <c r="F145" s="51">
        <v>156</v>
      </c>
      <c r="G145" s="51">
        <v>4570</v>
      </c>
      <c r="H145" s="447">
        <f>IF(ISERROR(INDEX([1]Лист1!$B$1:$B$10029,MATCH(M145,[1]Лист1!$A$1:$A$10029,0),1)),"",INDEX([1]Лист1!$B$1:$B$10029,MATCH(M145,[1]Лист1!$A$1:$A$10029,0),1))</f>
        <v>36829</v>
      </c>
      <c r="I145" s="47"/>
      <c r="K145" s="48"/>
      <c r="L145" s="48"/>
      <c r="M145" s="394" t="s">
        <v>81</v>
      </c>
      <c r="IP145" s="44"/>
      <c r="IQ145" s="44"/>
      <c r="IR145" s="44"/>
      <c r="IS145" s="44"/>
      <c r="IT145" s="44"/>
      <c r="IU145" s="44"/>
      <c r="IV145" s="44"/>
    </row>
    <row r="146" spans="1:256" s="46" customFormat="1" ht="14.65" customHeight="1">
      <c r="B146" s="441" t="s">
        <v>1146</v>
      </c>
      <c r="C146" s="442">
        <v>1600</v>
      </c>
      <c r="D146" s="442">
        <v>2400</v>
      </c>
      <c r="E146" s="442">
        <v>4</v>
      </c>
      <c r="F146" s="442">
        <v>170</v>
      </c>
      <c r="G146" s="443">
        <v>5890</v>
      </c>
      <c r="H146" s="448">
        <f>IF(ISERROR(INDEX([1]Лист1!$B$1:$B$10029,MATCH(M146,[1]Лист1!$A$1:$A$10029,0),1)),"",INDEX([1]Лист1!$B$1:$B$10029,MATCH(M146,[1]Лист1!$A$1:$A$10029,0),1))</f>
        <v>48004</v>
      </c>
      <c r="I146" s="47"/>
      <c r="K146" s="48"/>
      <c r="L146" s="48"/>
      <c r="M146" s="394" t="s">
        <v>1161</v>
      </c>
      <c r="IP146" s="44"/>
      <c r="IQ146" s="44"/>
      <c r="IR146" s="44"/>
      <c r="IS146" s="44"/>
      <c r="IT146" s="44"/>
      <c r="IU146" s="44"/>
      <c r="IV146" s="44"/>
    </row>
    <row r="147" spans="1:256" s="46" customFormat="1" ht="14.65" customHeight="1">
      <c r="B147" s="124" t="s">
        <v>1147</v>
      </c>
      <c r="C147" s="51">
        <v>1600</v>
      </c>
      <c r="D147" s="51">
        <v>2400</v>
      </c>
      <c r="E147" s="51">
        <v>6</v>
      </c>
      <c r="F147" s="51">
        <v>170</v>
      </c>
      <c r="G147" s="51">
        <v>5890</v>
      </c>
      <c r="H147" s="447">
        <f>IF(ISERROR(INDEX([1]Лист1!$B$1:$B$10029,MATCH(M147,[1]Лист1!$A$1:$A$10029,0),1)),"",INDEX([1]Лист1!$B$1:$B$10029,MATCH(M147,[1]Лист1!$A$1:$A$10029,0),1))</f>
        <v>49909</v>
      </c>
      <c r="I147" s="47"/>
      <c r="K147" s="48"/>
      <c r="L147" s="48"/>
      <c r="M147" s="394" t="s">
        <v>1162</v>
      </c>
      <c r="IP147" s="44"/>
      <c r="IQ147" s="44"/>
      <c r="IR147" s="44"/>
      <c r="IS147" s="44"/>
      <c r="IT147" s="44"/>
      <c r="IU147" s="44"/>
      <c r="IV147" s="44"/>
    </row>
    <row r="148" spans="1:256" s="46" customFormat="1" ht="14.65" customHeight="1">
      <c r="B148" s="441" t="s">
        <v>1148</v>
      </c>
      <c r="C148" s="442">
        <v>1800</v>
      </c>
      <c r="D148" s="442">
        <v>2400</v>
      </c>
      <c r="E148" s="442">
        <v>4</v>
      </c>
      <c r="F148" s="442">
        <v>200</v>
      </c>
      <c r="G148" s="443">
        <v>6230</v>
      </c>
      <c r="H148" s="448">
        <f>IF(ISERROR(INDEX([1]Лист1!$B$1:$B$10029,MATCH(M148,[1]Лист1!$A$1:$A$10029,0),1)),"",INDEX([1]Лист1!$B$1:$B$10029,MATCH(M148,[1]Лист1!$A$1:$A$10029,0),1))</f>
        <v>57806</v>
      </c>
      <c r="I148" s="47"/>
      <c r="K148" s="48"/>
      <c r="L148" s="48"/>
      <c r="M148" s="394" t="s">
        <v>1163</v>
      </c>
      <c r="IP148" s="44"/>
      <c r="IQ148" s="44"/>
      <c r="IR148" s="44"/>
      <c r="IS148" s="44"/>
      <c r="IT148" s="44"/>
      <c r="IU148" s="44"/>
      <c r="IV148" s="44"/>
    </row>
    <row r="149" spans="1:256" s="46" customFormat="1" ht="14.65" customHeight="1">
      <c r="B149" s="124" t="s">
        <v>1149</v>
      </c>
      <c r="C149" s="51">
        <v>1800</v>
      </c>
      <c r="D149" s="51">
        <v>2400</v>
      </c>
      <c r="E149" s="51">
        <v>6</v>
      </c>
      <c r="F149" s="51">
        <v>200</v>
      </c>
      <c r="G149" s="51">
        <v>6230</v>
      </c>
      <c r="H149" s="447">
        <f>IF(ISERROR(INDEX([1]Лист1!$B$1:$B$10029,MATCH(M149,[1]Лист1!$A$1:$A$10029,0),1)),"",INDEX([1]Лист1!$B$1:$B$10029,MATCH(M149,[1]Лист1!$A$1:$A$10029,0),1))</f>
        <v>60114</v>
      </c>
      <c r="I149" s="47"/>
      <c r="K149" s="48"/>
      <c r="L149" s="48"/>
      <c r="M149" s="394" t="s">
        <v>1164</v>
      </c>
      <c r="IP149" s="44"/>
      <c r="IQ149" s="44"/>
      <c r="IR149" s="44"/>
      <c r="IS149" s="44"/>
      <c r="IT149" s="44"/>
      <c r="IU149" s="44"/>
      <c r="IV149" s="44"/>
    </row>
    <row r="150" spans="1:256" s="46" customFormat="1" ht="14.65" customHeight="1">
      <c r="B150" s="441" t="s">
        <v>1150</v>
      </c>
      <c r="C150" s="442">
        <v>2000</v>
      </c>
      <c r="D150" s="442">
        <v>2400</v>
      </c>
      <c r="E150" s="442">
        <v>4</v>
      </c>
      <c r="F150" s="442">
        <v>211</v>
      </c>
      <c r="G150" s="443">
        <v>7600</v>
      </c>
      <c r="H150" s="448">
        <f>IF(ISERROR(INDEX([1]Лист1!$B$1:$B$10029,MATCH(M150,[1]Лист1!$A$1:$A$10029,0),1)),"",INDEX([1]Лист1!$B$1:$B$10029,MATCH(M150,[1]Лист1!$A$1:$A$10029,0),1))</f>
        <v>40152</v>
      </c>
      <c r="I150" s="47"/>
      <c r="K150" s="48"/>
      <c r="L150" s="48"/>
      <c r="M150" s="394" t="s">
        <v>1165</v>
      </c>
      <c r="IP150" s="44"/>
      <c r="IQ150" s="44"/>
      <c r="IR150" s="44"/>
      <c r="IS150" s="44"/>
      <c r="IT150" s="44"/>
      <c r="IU150" s="44"/>
      <c r="IV150" s="44"/>
    </row>
    <row r="151" spans="1:256" s="46" customFormat="1" ht="14.65" customHeight="1">
      <c r="B151" s="124" t="s">
        <v>1151</v>
      </c>
      <c r="C151" s="51">
        <v>2000</v>
      </c>
      <c r="D151" s="51">
        <v>2400</v>
      </c>
      <c r="E151" s="51">
        <v>6</v>
      </c>
      <c r="F151" s="51">
        <v>211</v>
      </c>
      <c r="G151" s="51">
        <v>7600</v>
      </c>
      <c r="H151" s="447">
        <f>IF(ISERROR(INDEX([1]Лист1!$B$1:$B$10029,MATCH(M151,[1]Лист1!$A$1:$A$10029,0),1)),"",INDEX([1]Лист1!$B$1:$B$10029,MATCH(M151,[1]Лист1!$A$1:$A$10029,0),1))</f>
        <v>43022</v>
      </c>
      <c r="I151" s="47"/>
      <c r="K151" s="48"/>
      <c r="L151" s="48"/>
      <c r="M151" s="394" t="s">
        <v>1166</v>
      </c>
      <c r="IP151" s="44"/>
      <c r="IQ151" s="44"/>
      <c r="IR151" s="44"/>
      <c r="IS151" s="44"/>
      <c r="IT151" s="44"/>
      <c r="IU151" s="44"/>
      <c r="IV151" s="44"/>
    </row>
    <row r="152" spans="1:256" s="46" customFormat="1" ht="14.65" customHeight="1">
      <c r="B152" s="441" t="s">
        <v>1152</v>
      </c>
      <c r="C152" s="442">
        <v>2000</v>
      </c>
      <c r="D152" s="442">
        <v>2400</v>
      </c>
      <c r="E152" s="442">
        <v>8</v>
      </c>
      <c r="F152" s="442">
        <v>211</v>
      </c>
      <c r="G152" s="443">
        <v>7600</v>
      </c>
      <c r="H152" s="448">
        <f>IF(ISERROR(INDEX([1]Лист1!$B$1:$B$10029,MATCH(M152,[1]Лист1!$A$1:$A$10029,0),1)),"",INDEX([1]Лист1!$B$1:$B$10029,MATCH(M152,[1]Лист1!$A$1:$A$10029,0),1))</f>
        <v>46175</v>
      </c>
      <c r="I152" s="47"/>
      <c r="K152" s="48"/>
      <c r="L152" s="48"/>
      <c r="M152" s="394" t="s">
        <v>1167</v>
      </c>
      <c r="IP152" s="44"/>
      <c r="IQ152" s="44"/>
      <c r="IR152" s="44"/>
      <c r="IS152" s="44"/>
      <c r="IT152" s="44"/>
      <c r="IU152" s="44"/>
      <c r="IV152" s="44"/>
    </row>
    <row r="153" spans="1:256" s="46" customFormat="1" ht="14.65" customHeight="1">
      <c r="B153" s="124" t="s">
        <v>1153</v>
      </c>
      <c r="C153" s="51">
        <v>2400</v>
      </c>
      <c r="D153" s="51">
        <v>1500</v>
      </c>
      <c r="E153" s="51">
        <v>4</v>
      </c>
      <c r="F153" s="51">
        <v>250</v>
      </c>
      <c r="G153" s="51">
        <v>6500</v>
      </c>
      <c r="H153" s="447">
        <f>IF(ISERROR(INDEX([1]Лист1!$B$1:$B$10029,MATCH(M153,[1]Лист1!$A$1:$A$10029,0),1)),"",INDEX([1]Лист1!$B$1:$B$10029,MATCH(M153,[1]Лист1!$A$1:$A$10029,0),1))</f>
        <v>65483</v>
      </c>
      <c r="I153" s="47"/>
      <c r="K153" s="48"/>
      <c r="L153" s="48"/>
      <c r="M153" s="394" t="s">
        <v>1168</v>
      </c>
      <c r="IP153" s="44"/>
      <c r="IQ153" s="44"/>
      <c r="IR153" s="44"/>
      <c r="IS153" s="44"/>
      <c r="IT153" s="44"/>
      <c r="IU153" s="44"/>
      <c r="IV153" s="44"/>
    </row>
    <row r="155" spans="1:256" ht="14.65" customHeight="1">
      <c r="A155" s="401"/>
      <c r="B155" s="55" t="s">
        <v>82</v>
      </c>
      <c r="H155" s="449">
        <v>1590</v>
      </c>
    </row>
  </sheetData>
  <sheetProtection selectLockedCells="1" selectUnlockedCells="1"/>
  <pageMargins left="0.39370078740157483" right="0.39370078740157483" top="0.39370078740157483" bottom="0.86614173228346458" header="0.51181102362204722" footer="0.39370078740157483"/>
  <pageSetup paperSize="9" scale="95" firstPageNumber="0" orientation="portrait" r:id="rId1"/>
  <headerFooter alignWithMargins="0">
    <oddFooter>&amp;L&amp;"Arial,обычный"&amp;9* Під замовлення (відсутні в складському залишку).
Ціни в грн з ПДВ станом на 02.01.2021. ТОВ "АБЕТОН", м. Київ, вул. Якутська, 5, тел. (044) 355-06-06, www.abeton.ua&amp;R&amp;"Times New Roman,обычный"&amp;12&amp;P</oddFooter>
  </headerFooter>
  <rowBreaks count="1" manualBreakCount="1">
    <brk id="5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140"/>
  <sheetViews>
    <sheetView view="pageBreakPreview" topLeftCell="B117" zoomScaleNormal="115" zoomScaleSheetLayoutView="100" workbookViewId="0">
      <selection activeCell="C142" sqref="C142"/>
    </sheetView>
  </sheetViews>
  <sheetFormatPr defaultColWidth="8.7109375" defaultRowHeight="12.75" outlineLevelRow="1" outlineLevelCol="1"/>
  <cols>
    <col min="1" max="1" width="1.42578125" customWidth="1"/>
    <col min="2" max="2" width="1.42578125" style="56" customWidth="1"/>
    <col min="3" max="3" width="23.5703125" style="56" customWidth="1"/>
    <col min="4" max="4" width="5.140625" style="56" customWidth="1"/>
    <col min="5" max="5" width="5.42578125" style="56" customWidth="1"/>
    <col min="6" max="6" width="5.7109375" style="56" customWidth="1"/>
    <col min="7" max="7" width="6.140625" style="56" customWidth="1"/>
    <col min="8" max="8" width="10.5703125" style="56" customWidth="1"/>
    <col min="9" max="9" width="9.42578125" style="56" customWidth="1"/>
    <col min="10" max="10" width="9.5703125" style="56" customWidth="1"/>
    <col min="11" max="11" width="9.7109375" style="57" customWidth="1"/>
    <col min="12" max="12" width="6.7109375" style="58" customWidth="1"/>
    <col min="13" max="13" width="8.7109375" style="59" customWidth="1"/>
    <col min="14" max="14" width="6.5703125" style="56" customWidth="1"/>
    <col min="15" max="15" width="6.5703125" style="59" customWidth="1"/>
    <col min="16" max="16" width="6.140625" style="59" customWidth="1"/>
    <col min="17" max="18" width="15" style="56" customWidth="1" outlineLevel="1"/>
    <col min="19" max="19" width="19.7109375" style="56" customWidth="1" outlineLevel="1"/>
    <col min="20" max="20" width="11" style="56" customWidth="1" outlineLevel="1"/>
    <col min="21" max="242" width="8.7109375" style="56" customWidth="1"/>
  </cols>
  <sheetData>
    <row r="1" spans="1:242" ht="35.1" customHeight="1">
      <c r="B1" s="45" t="s">
        <v>83</v>
      </c>
      <c r="K1" s="60"/>
    </row>
    <row r="2" spans="1:242" s="61" customFormat="1" ht="47.45" customHeight="1">
      <c r="A2"/>
      <c r="C2" s="62" t="s">
        <v>1</v>
      </c>
      <c r="D2" s="13" t="s">
        <v>2</v>
      </c>
      <c r="E2" s="13" t="s">
        <v>84</v>
      </c>
      <c r="F2" s="13" t="s">
        <v>85</v>
      </c>
      <c r="G2" s="13" t="s">
        <v>86</v>
      </c>
      <c r="H2" s="13" t="s">
        <v>87</v>
      </c>
      <c r="I2" s="13" t="s">
        <v>6</v>
      </c>
      <c r="J2" s="63" t="s">
        <v>7</v>
      </c>
      <c r="K2" s="13" t="s">
        <v>88</v>
      </c>
      <c r="L2" s="64"/>
      <c r="M2" s="13"/>
      <c r="N2" s="65"/>
      <c r="O2" s="13"/>
      <c r="P2" s="13"/>
      <c r="Q2" s="66" t="s">
        <v>9</v>
      </c>
    </row>
    <row r="3" spans="1:242" ht="10.5" customHeight="1">
      <c r="B3" s="402"/>
      <c r="C3" s="67" t="s">
        <v>89</v>
      </c>
      <c r="D3" s="68"/>
      <c r="E3" s="68"/>
      <c r="F3" s="68"/>
      <c r="G3" s="68"/>
      <c r="H3" s="68"/>
      <c r="I3" s="69"/>
      <c r="J3" s="70"/>
      <c r="K3" s="71"/>
      <c r="L3" s="71"/>
      <c r="M3" s="72"/>
      <c r="N3" s="71"/>
      <c r="O3" s="72"/>
      <c r="P3" s="56"/>
      <c r="Q3" s="73"/>
      <c r="IF3"/>
      <c r="IG3"/>
      <c r="IH3"/>
    </row>
    <row r="4" spans="1:242" s="74" customFormat="1" ht="10.5" customHeight="1">
      <c r="C4" s="440" t="s">
        <v>90</v>
      </c>
      <c r="D4" s="478"/>
      <c r="E4" s="478">
        <v>580</v>
      </c>
      <c r="F4" s="478">
        <v>70</v>
      </c>
      <c r="G4" s="478">
        <v>840</v>
      </c>
      <c r="H4" s="485"/>
      <c r="I4" s="468">
        <v>50</v>
      </c>
      <c r="J4" s="469">
        <f>IF(ISERROR(INDEX([1]Лист1!$B$1:$B$10029,MATCH(Q4,[1]Лист1!$A$1:$A$10029,0),1)),"",INDEX([1]Лист1!$B$1:$B$10029,MATCH(Q4,[1]Лист1!$A$1:$A$10029,0),1))</f>
        <v>276</v>
      </c>
      <c r="K4" s="479"/>
      <c r="L4" s="77"/>
      <c r="M4" s="78"/>
      <c r="N4" s="77"/>
      <c r="O4" s="78"/>
      <c r="P4" s="79"/>
      <c r="Q4" s="80" t="s">
        <v>91</v>
      </c>
    </row>
    <row r="5" spans="1:242" s="74" customFormat="1" ht="10.5" customHeight="1">
      <c r="C5" s="486" t="s">
        <v>92</v>
      </c>
      <c r="D5" s="25"/>
      <c r="E5" s="25">
        <v>580</v>
      </c>
      <c r="F5" s="25">
        <v>70</v>
      </c>
      <c r="G5" s="25">
        <v>840</v>
      </c>
      <c r="H5" s="25"/>
      <c r="I5" s="470">
        <v>25</v>
      </c>
      <c r="J5" s="38" t="s">
        <v>16</v>
      </c>
      <c r="K5" s="40"/>
      <c r="L5" s="77"/>
      <c r="M5" s="77"/>
      <c r="N5" s="77"/>
      <c r="O5" s="77"/>
      <c r="P5" s="79"/>
      <c r="Q5" s="86" t="s">
        <v>93</v>
      </c>
    </row>
    <row r="6" spans="1:242" s="74" customFormat="1" ht="10.5" customHeight="1">
      <c r="C6" s="440" t="s">
        <v>94</v>
      </c>
      <c r="D6" s="478"/>
      <c r="E6" s="478">
        <v>580</v>
      </c>
      <c r="F6" s="478">
        <v>70</v>
      </c>
      <c r="G6" s="478">
        <v>840</v>
      </c>
      <c r="H6" s="485"/>
      <c r="I6" s="468">
        <v>12.5</v>
      </c>
      <c r="J6" s="469" t="s">
        <v>16</v>
      </c>
      <c r="K6" s="479"/>
      <c r="L6" s="77"/>
      <c r="M6" s="77"/>
      <c r="N6" s="77"/>
      <c r="O6" s="77"/>
      <c r="P6" s="79"/>
      <c r="Q6" s="87" t="s">
        <v>95</v>
      </c>
    </row>
    <row r="7" spans="1:242" s="46" customFormat="1" ht="10.5" hidden="1" customHeight="1" outlineLevel="1">
      <c r="C7" s="75"/>
      <c r="D7" s="88"/>
      <c r="E7" s="88"/>
      <c r="F7" s="88"/>
      <c r="G7" s="88"/>
      <c r="H7" s="88"/>
      <c r="I7" s="452"/>
      <c r="J7" s="89"/>
      <c r="K7" s="90"/>
      <c r="L7" s="90"/>
      <c r="M7" s="90"/>
      <c r="N7" s="90"/>
      <c r="O7" s="90"/>
      <c r="P7" s="48"/>
      <c r="Q7" s="91"/>
    </row>
    <row r="8" spans="1:242" s="46" customFormat="1" ht="10.5" hidden="1" customHeight="1" outlineLevel="1">
      <c r="B8" s="92"/>
      <c r="C8" s="93" t="s">
        <v>96</v>
      </c>
      <c r="D8" s="94"/>
      <c r="E8" s="94"/>
      <c r="F8" s="94"/>
      <c r="G8" s="94"/>
      <c r="H8" s="94"/>
      <c r="I8" s="94"/>
      <c r="J8" s="93"/>
      <c r="K8" s="90"/>
      <c r="L8" s="90"/>
      <c r="M8" s="90"/>
      <c r="N8" s="90"/>
      <c r="O8" s="90"/>
      <c r="P8" s="48"/>
      <c r="Q8" s="95"/>
    </row>
    <row r="9" spans="1:242" s="46" customFormat="1" ht="10.5" hidden="1" customHeight="1" outlineLevel="1">
      <c r="C9" s="96" t="s">
        <v>97</v>
      </c>
      <c r="D9" s="452">
        <v>1000</v>
      </c>
      <c r="E9" s="452">
        <v>700</v>
      </c>
      <c r="F9" s="452">
        <v>590</v>
      </c>
      <c r="G9" s="452">
        <v>1160</v>
      </c>
      <c r="H9" s="452"/>
      <c r="I9" s="452"/>
      <c r="J9" s="97"/>
      <c r="K9" s="90"/>
      <c r="L9" s="90"/>
      <c r="M9" s="90"/>
      <c r="N9" s="90"/>
      <c r="O9" s="90"/>
      <c r="P9" s="48"/>
      <c r="Q9" s="98"/>
    </row>
    <row r="10" spans="1:242" ht="10.5" customHeight="1" collapsed="1">
      <c r="B10" s="402"/>
      <c r="C10" s="99" t="s">
        <v>98</v>
      </c>
      <c r="D10" s="100"/>
      <c r="E10" s="100"/>
      <c r="F10" s="100"/>
      <c r="G10" s="100"/>
      <c r="H10" s="100"/>
      <c r="I10" s="100"/>
      <c r="J10" s="67"/>
      <c r="K10" s="71"/>
      <c r="L10" s="71"/>
      <c r="M10" s="71"/>
      <c r="N10" s="71"/>
      <c r="O10" s="71"/>
      <c r="Q10" s="102"/>
      <c r="IF10"/>
      <c r="IG10"/>
      <c r="IH10"/>
    </row>
    <row r="11" spans="1:242" s="74" customFormat="1" ht="10.5" customHeight="1">
      <c r="C11" s="440" t="s">
        <v>99</v>
      </c>
      <c r="D11" s="478"/>
      <c r="E11" s="478">
        <v>700</v>
      </c>
      <c r="F11" s="478">
        <v>290</v>
      </c>
      <c r="G11" s="478">
        <v>840</v>
      </c>
      <c r="H11" s="485"/>
      <c r="I11" s="468">
        <v>130</v>
      </c>
      <c r="J11" s="469">
        <f>IF(ISERROR(INDEX([1]Лист1!$B$1:$B$10029,MATCH(Q11,[1]Лист1!$A$1:$A$10029,0),1)),"",INDEX([1]Лист1!$B$1:$B$10029,MATCH(Q11,[1]Лист1!$A$1:$A$10029,0),1))</f>
        <v>522</v>
      </c>
      <c r="K11" s="353" t="str">
        <f>IF(ISERROR(INDEX([1]Лист1!$B$1:$B$10029,MATCH(R11,[1]Лист1!$A$1:$A$10029,0),1)),"",INDEX([1]Лист1!$B$1:$B$10029,MATCH(R11,[1]Лист1!$A$1:$A$10029,0),1))</f>
        <v/>
      </c>
      <c r="L11"/>
      <c r="M11" s="76"/>
      <c r="N11" s="77"/>
      <c r="O11" s="76"/>
      <c r="P11" s="105"/>
      <c r="Q11" s="80" t="s">
        <v>100</v>
      </c>
      <c r="R11" s="77" t="str">
        <f>Q11&amp;"-G"</f>
        <v>KS-7-3-G</v>
      </c>
      <c r="S11" s="77"/>
    </row>
    <row r="12" spans="1:242" s="74" customFormat="1" ht="10.5" customHeight="1">
      <c r="C12" s="37" t="s">
        <v>101</v>
      </c>
      <c r="D12" s="25"/>
      <c r="E12" s="25">
        <v>700</v>
      </c>
      <c r="F12" s="25">
        <v>590</v>
      </c>
      <c r="G12" s="25">
        <v>840</v>
      </c>
      <c r="H12" s="25"/>
      <c r="I12" s="221">
        <v>260</v>
      </c>
      <c r="J12" s="487">
        <f>IF(ISERROR(INDEX([1]Лист1!$B$1:$B$10029,MATCH(Q12,[1]Лист1!$A$1:$A$10029,0),1)),"",INDEX([1]Лист1!$B$1:$B$10029,MATCH(Q12,[1]Лист1!$A$1:$A$10029,0),1))</f>
        <v>912</v>
      </c>
      <c r="K12" s="84" t="str">
        <f>IF(ISERROR(INDEX([1]Лист1!$B$1:$B$10029,MATCH(R12,[1]Лист1!$A$1:$A$10029,0),1)),"",INDEX([1]Лист1!$B$1:$B$10029,MATCH(R12,[1]Лист1!$A$1:$A$10029,0),1))</f>
        <v/>
      </c>
      <c r="L12"/>
      <c r="M12" s="76"/>
      <c r="N12" s="77"/>
      <c r="O12" s="76"/>
      <c r="P12" s="105"/>
      <c r="Q12" s="108" t="s">
        <v>102</v>
      </c>
      <c r="R12" s="85" t="str">
        <f>Q12&amp;"-G"</f>
        <v>KS-7-6-G</v>
      </c>
      <c r="S12" s="77"/>
    </row>
    <row r="13" spans="1:242" s="74" customFormat="1" ht="10.5" customHeight="1">
      <c r="C13" s="440" t="s">
        <v>103</v>
      </c>
      <c r="D13" s="478"/>
      <c r="E13" s="478">
        <v>700</v>
      </c>
      <c r="F13" s="478">
        <v>890</v>
      </c>
      <c r="G13" s="478">
        <v>840</v>
      </c>
      <c r="H13" s="485"/>
      <c r="I13" s="468">
        <v>380</v>
      </c>
      <c r="J13" s="469">
        <f>IF(ISERROR(INDEX([1]Лист1!$B$1:$B$10029,MATCH(Q13,[1]Лист1!$A$1:$A$10029,0),1)),"",INDEX([1]Лист1!$B$1:$B$10029,MATCH(Q13,[1]Лист1!$A$1:$A$10029,0),1))</f>
        <v>876</v>
      </c>
      <c r="K13" s="353" t="str">
        <f>IF(ISERROR(INDEX([1]Лист1!$B$1:$B$10029,MATCH(R13,[1]Лист1!$A$1:$A$10029,0),1)),"",INDEX([1]Лист1!$B$1:$B$10029,MATCH(R13,[1]Лист1!$A$1:$A$10029,0),1))</f>
        <v/>
      </c>
      <c r="L13"/>
      <c r="M13" s="76"/>
      <c r="N13" s="77"/>
      <c r="O13" s="76"/>
      <c r="P13" s="105"/>
      <c r="Q13" s="109" t="s">
        <v>104</v>
      </c>
      <c r="R13" s="77" t="str">
        <f>Q13&amp;"-G"</f>
        <v>KS-7-9-G</v>
      </c>
      <c r="S13" s="77"/>
    </row>
    <row r="14" spans="1:242" ht="10.5" customHeight="1">
      <c r="B14" s="402"/>
      <c r="C14" s="99" t="s">
        <v>105</v>
      </c>
      <c r="D14" s="110"/>
      <c r="E14" s="110"/>
      <c r="F14" s="110"/>
      <c r="G14" s="110"/>
      <c r="H14" s="110"/>
      <c r="I14" s="454"/>
      <c r="J14" s="112"/>
      <c r="K14" s="71"/>
      <c r="L14" s="71"/>
      <c r="M14" s="71"/>
      <c r="N14" s="71"/>
      <c r="O14" s="71"/>
      <c r="Q14" s="113"/>
      <c r="IF14"/>
      <c r="IG14"/>
      <c r="IH14"/>
    </row>
    <row r="15" spans="1:242" s="74" customFormat="1" ht="10.5" customHeight="1">
      <c r="C15" s="440" t="s">
        <v>106</v>
      </c>
      <c r="D15" s="478">
        <v>1000</v>
      </c>
      <c r="E15" s="478">
        <v>700</v>
      </c>
      <c r="F15" s="478">
        <v>150</v>
      </c>
      <c r="G15" s="478">
        <v>1160</v>
      </c>
      <c r="H15" s="485"/>
      <c r="I15" s="488">
        <v>250</v>
      </c>
      <c r="J15" s="489" t="str">
        <f>IF(ISERROR(INDEX([1]Лист1!$B$1:$B$10029,MATCH(Q15,[1]Лист1!$A$1:$A$10029,0),1)),"",INDEX([1]Лист1!$B$1:$B$10029,MATCH(Q15,[1]Лист1!$A$1:$A$10029,0),1))</f>
        <v>1 038,00</v>
      </c>
      <c r="K15" s="353"/>
      <c r="L15" s="77"/>
      <c r="N15" s="77"/>
      <c r="P15" s="79"/>
      <c r="Q15" s="77" t="s">
        <v>107</v>
      </c>
    </row>
    <row r="16" spans="1:242" s="74" customFormat="1" ht="10.5" customHeight="1">
      <c r="C16" s="81" t="s">
        <v>1577</v>
      </c>
      <c r="D16" s="82">
        <v>1000</v>
      </c>
      <c r="E16" s="82">
        <v>700</v>
      </c>
      <c r="F16" s="82">
        <v>150</v>
      </c>
      <c r="G16" s="82">
        <v>1160</v>
      </c>
      <c r="H16" s="82"/>
      <c r="I16" s="83">
        <v>240</v>
      </c>
      <c r="J16" s="38" t="str">
        <f>IF(ISERROR(INDEX([1]Лист1!$B$1:$B$10029,MATCH(Q16,[1]Лист1!$A$1:$A$10029,0),1)),"",INDEX([1]Лист1!$B$1:$B$10029,MATCH(Q16,[1]Лист1!$A$1:$A$10029,0),1))</f>
        <v>1 044,00</v>
      </c>
      <c r="K16" s="85"/>
      <c r="L16" s="77"/>
      <c r="M16" s="79"/>
      <c r="N16" s="77"/>
      <c r="O16" s="77"/>
      <c r="P16" s="79"/>
      <c r="Q16" s="85" t="s">
        <v>108</v>
      </c>
    </row>
    <row r="17" spans="1:242" s="74" customFormat="1" ht="10.5" customHeight="1">
      <c r="C17" s="440" t="s">
        <v>109</v>
      </c>
      <c r="D17" s="478">
        <v>1000</v>
      </c>
      <c r="E17" s="478">
        <v>700</v>
      </c>
      <c r="F17" s="478">
        <v>150</v>
      </c>
      <c r="G17" s="478" t="s">
        <v>110</v>
      </c>
      <c r="H17" s="490" t="s">
        <v>111</v>
      </c>
      <c r="I17" s="488">
        <v>400</v>
      </c>
      <c r="J17" s="489" t="s">
        <v>16</v>
      </c>
      <c r="K17" s="353"/>
      <c r="L17" s="77"/>
      <c r="M17" s="77"/>
      <c r="N17" s="77"/>
      <c r="O17" s="77"/>
      <c r="P17" s="79"/>
      <c r="Q17" s="77" t="s">
        <v>112</v>
      </c>
    </row>
    <row r="18" spans="1:242" s="74" customFormat="1" ht="10.5" customHeight="1">
      <c r="C18" s="106" t="s">
        <v>113</v>
      </c>
      <c r="D18" s="82">
        <v>1500</v>
      </c>
      <c r="E18" s="82">
        <v>700</v>
      </c>
      <c r="F18" s="82">
        <v>150</v>
      </c>
      <c r="G18" s="82">
        <v>1680</v>
      </c>
      <c r="H18" s="128">
        <v>400</v>
      </c>
      <c r="I18" s="453">
        <v>680</v>
      </c>
      <c r="J18" s="84" t="str">
        <f>IF(ISERROR(INDEX([1]Лист1!$B$1:$B$10029,MATCH(Q18,[1]Лист1!$A$1:$A$10029,0),1)),"",INDEX([1]Лист1!$B$1:$B$10029,MATCH(Q18,[1]Лист1!$A$1:$A$10029,0),1))</f>
        <v>2 154,00</v>
      </c>
      <c r="K18" s="85"/>
      <c r="L18" s="77"/>
      <c r="M18" s="77"/>
      <c r="N18" s="77"/>
      <c r="O18" s="77"/>
      <c r="P18" s="79"/>
      <c r="Q18" s="85" t="s">
        <v>114</v>
      </c>
    </row>
    <row r="19" spans="1:242" s="74" customFormat="1" ht="10.5" customHeight="1">
      <c r="C19" s="440" t="s">
        <v>115</v>
      </c>
      <c r="D19" s="478">
        <v>1500</v>
      </c>
      <c r="E19" s="478">
        <v>700</v>
      </c>
      <c r="F19" s="478">
        <v>150</v>
      </c>
      <c r="G19" s="478">
        <v>1680</v>
      </c>
      <c r="H19" s="490">
        <v>400</v>
      </c>
      <c r="I19" s="488">
        <v>680</v>
      </c>
      <c r="J19" s="489" t="str">
        <f>IF(ISERROR(INDEX([1]Лист1!$B$1:$B$10029,MATCH(Q19,[1]Лист1!$A$1:$A$10029,0),1)),"",INDEX([1]Лист1!$B$1:$B$10029,MATCH(Q19,[1]Лист1!$A$1:$A$10029,0),1))</f>
        <v>2 352,00</v>
      </c>
      <c r="K19" s="353"/>
      <c r="L19" s="77"/>
      <c r="M19" s="77"/>
      <c r="N19" s="77"/>
      <c r="O19" s="77"/>
      <c r="Q19" s="77" t="s">
        <v>116</v>
      </c>
    </row>
    <row r="20" spans="1:242" s="74" customFormat="1" ht="10.5" customHeight="1">
      <c r="C20" s="81" t="s">
        <v>117</v>
      </c>
      <c r="D20" s="82">
        <v>1500</v>
      </c>
      <c r="E20" s="82">
        <v>700</v>
      </c>
      <c r="F20" s="82">
        <v>150</v>
      </c>
      <c r="G20" s="82">
        <v>1680</v>
      </c>
      <c r="H20" s="128">
        <v>200</v>
      </c>
      <c r="I20" s="83">
        <v>680</v>
      </c>
      <c r="J20" s="38" t="s">
        <v>16</v>
      </c>
      <c r="K20" s="85"/>
      <c r="L20" s="77"/>
      <c r="M20" s="77"/>
      <c r="N20" s="77"/>
      <c r="O20" s="77"/>
      <c r="Q20" s="85" t="s">
        <v>118</v>
      </c>
    </row>
    <row r="21" spans="1:242" s="74" customFormat="1" ht="10.5" customHeight="1">
      <c r="C21" s="440" t="s">
        <v>119</v>
      </c>
      <c r="D21" s="478">
        <v>1500</v>
      </c>
      <c r="E21" s="478">
        <v>700</v>
      </c>
      <c r="F21" s="478">
        <v>150</v>
      </c>
      <c r="G21" s="478">
        <v>1680</v>
      </c>
      <c r="H21" s="490">
        <v>200</v>
      </c>
      <c r="I21" s="488">
        <v>680</v>
      </c>
      <c r="J21" s="489" t="s">
        <v>16</v>
      </c>
      <c r="K21" s="353"/>
      <c r="L21" s="77"/>
      <c r="M21" s="77"/>
      <c r="N21" s="77"/>
      <c r="O21" s="77"/>
      <c r="Q21" s="77" t="s">
        <v>120</v>
      </c>
    </row>
    <row r="22" spans="1:242" s="74" customFormat="1" ht="10.5" customHeight="1">
      <c r="C22" s="114" t="s">
        <v>121</v>
      </c>
      <c r="D22" s="82">
        <v>1500</v>
      </c>
      <c r="E22" s="82">
        <v>700</v>
      </c>
      <c r="F22" s="82">
        <v>150</v>
      </c>
      <c r="G22" s="82">
        <v>1680</v>
      </c>
      <c r="H22" s="82">
        <v>0</v>
      </c>
      <c r="I22" s="453">
        <v>680</v>
      </c>
      <c r="J22" s="38" t="s">
        <v>16</v>
      </c>
      <c r="K22" s="85"/>
      <c r="L22" s="77"/>
      <c r="M22" s="77"/>
      <c r="N22" s="77"/>
      <c r="O22" s="77"/>
      <c r="Q22" s="115" t="s">
        <v>122</v>
      </c>
    </row>
    <row r="23" spans="1:242" s="74" customFormat="1" ht="10.5" customHeight="1">
      <c r="C23" s="440" t="s">
        <v>123</v>
      </c>
      <c r="D23" s="478">
        <v>2000</v>
      </c>
      <c r="E23" s="478">
        <v>700</v>
      </c>
      <c r="F23" s="478">
        <v>160</v>
      </c>
      <c r="G23" s="478">
        <v>2200</v>
      </c>
      <c r="H23" s="485"/>
      <c r="I23" s="488">
        <v>1370</v>
      </c>
      <c r="J23" s="489" t="str">
        <f>IF(ISERROR(INDEX([1]Лист1!$B$1:$B$10029,MATCH(Q23,[1]Лист1!$A$1:$A$10029,0),1)),"",INDEX([1]Лист1!$B$1:$B$10029,MATCH(Q23,[1]Лист1!$A$1:$A$10029,0),1))</f>
        <v>3 180,00</v>
      </c>
      <c r="K23" s="353"/>
      <c r="L23" s="77"/>
      <c r="M23" s="77"/>
      <c r="N23" s="77"/>
      <c r="O23" s="77"/>
      <c r="Q23" s="77" t="s">
        <v>124</v>
      </c>
    </row>
    <row r="24" spans="1:242" s="74" customFormat="1" ht="10.5" customHeight="1">
      <c r="C24" s="81" t="s">
        <v>125</v>
      </c>
      <c r="D24" s="82">
        <v>2000</v>
      </c>
      <c r="E24" s="82">
        <v>700</v>
      </c>
      <c r="F24" s="82">
        <v>160</v>
      </c>
      <c r="G24" s="82">
        <v>2200</v>
      </c>
      <c r="H24" s="82"/>
      <c r="I24" s="83">
        <v>1370</v>
      </c>
      <c r="J24" s="38" t="str">
        <f>IF(ISERROR(INDEX([1]Лист1!$B$1:$B$10029,MATCH(Q24,[1]Лист1!$A$1:$A$10029,0),1)),"",INDEX([1]Лист1!$B$1:$B$10029,MATCH(Q24,[1]Лист1!$A$1:$A$10029,0),1))</f>
        <v>4 602,00</v>
      </c>
      <c r="K24" s="85"/>
      <c r="L24" s="77"/>
      <c r="M24" s="77"/>
      <c r="N24" s="77"/>
      <c r="O24" s="77"/>
      <c r="Q24" s="85" t="s">
        <v>126</v>
      </c>
    </row>
    <row r="25" spans="1:242" s="74" customFormat="1" ht="10.5" customHeight="1">
      <c r="C25" s="440" t="s">
        <v>1579</v>
      </c>
      <c r="D25" s="478">
        <v>2000</v>
      </c>
      <c r="E25" s="478">
        <v>700</v>
      </c>
      <c r="F25" s="478">
        <v>160</v>
      </c>
      <c r="G25" s="478">
        <v>2200</v>
      </c>
      <c r="H25" s="485"/>
      <c r="I25" s="488">
        <v>1210</v>
      </c>
      <c r="J25" s="489" t="str">
        <f>IF(ISERROR(INDEX([1]Лист1!$B$1:$B$10029,MATCH(Q25,[1]Лист1!$A$1:$A$10029,0),1)),"",INDEX([1]Лист1!$B$1:$B$10029,MATCH(Q25,[1]Лист1!$A$1:$A$10029,0),1))</f>
        <v>4 824,00</v>
      </c>
      <c r="K25" s="353"/>
      <c r="L25" s="77"/>
      <c r="M25" s="77"/>
      <c r="N25" s="77"/>
      <c r="O25" s="77"/>
      <c r="Q25" s="77" t="s">
        <v>127</v>
      </c>
    </row>
    <row r="26" spans="1:242" s="74" customFormat="1" ht="10.5" customHeight="1">
      <c r="C26" s="106" t="s">
        <v>128</v>
      </c>
      <c r="D26" s="82">
        <v>2400</v>
      </c>
      <c r="E26" s="82">
        <v>700</v>
      </c>
      <c r="F26" s="82">
        <v>180</v>
      </c>
      <c r="G26" s="82">
        <v>2640</v>
      </c>
      <c r="H26" s="82"/>
      <c r="I26" s="453">
        <v>2290</v>
      </c>
      <c r="J26" s="38" t="s">
        <v>16</v>
      </c>
      <c r="K26" s="85"/>
      <c r="L26" s="77"/>
      <c r="M26" s="77"/>
      <c r="N26" s="77"/>
      <c r="O26" s="77"/>
      <c r="Q26" s="85" t="s">
        <v>129</v>
      </c>
    </row>
    <row r="27" spans="1:242" s="79" customFormat="1" ht="10.5" customHeight="1">
      <c r="A27" s="74"/>
      <c r="C27" s="440" t="s">
        <v>130</v>
      </c>
      <c r="D27" s="478">
        <v>2400</v>
      </c>
      <c r="E27" s="478">
        <v>700</v>
      </c>
      <c r="F27" s="478">
        <v>180</v>
      </c>
      <c r="G27" s="478">
        <v>2640</v>
      </c>
      <c r="H27" s="485"/>
      <c r="I27" s="488">
        <v>2120</v>
      </c>
      <c r="J27" s="489" t="s">
        <v>16</v>
      </c>
      <c r="K27" s="353"/>
      <c r="L27" s="77"/>
      <c r="M27" s="77"/>
      <c r="N27" s="77"/>
      <c r="O27" s="77"/>
      <c r="Q27" s="77" t="s">
        <v>131</v>
      </c>
    </row>
    <row r="28" spans="1:242" s="74" customFormat="1" ht="10.5" customHeight="1">
      <c r="C28" s="81" t="s">
        <v>1578</v>
      </c>
      <c r="D28" s="82">
        <v>3000</v>
      </c>
      <c r="E28" s="82">
        <v>700</v>
      </c>
      <c r="F28" s="82">
        <v>250</v>
      </c>
      <c r="G28" s="82">
        <v>3400</v>
      </c>
      <c r="H28" s="82"/>
      <c r="I28" s="83">
        <v>5100</v>
      </c>
      <c r="J28" s="38" t="str">
        <f>IF(ISERROR(INDEX([1]Лист1!$B$1:$B$10029,MATCH(Q28,[1]Лист1!$A$1:$A$10029,0),1)),"",INDEX([1]Лист1!$B$1:$B$10029,MATCH(Q28,[1]Лист1!$A$1:$A$10029,0),1))</f>
        <v>19 459,44</v>
      </c>
      <c r="K28" s="85"/>
      <c r="L28" s="77"/>
      <c r="M28" s="77"/>
      <c r="N28" s="77"/>
      <c r="O28" s="77"/>
      <c r="Q28" s="85" t="s">
        <v>132</v>
      </c>
    </row>
    <row r="29" spans="1:242" s="74" customFormat="1" ht="10.5" customHeight="1">
      <c r="C29" s="440" t="s">
        <v>133</v>
      </c>
      <c r="D29" s="478">
        <v>3000</v>
      </c>
      <c r="E29" s="478">
        <v>700</v>
      </c>
      <c r="F29" s="478">
        <v>250</v>
      </c>
      <c r="G29" s="478">
        <v>3400</v>
      </c>
      <c r="H29" s="485"/>
      <c r="I29" s="488">
        <v>3860</v>
      </c>
      <c r="J29" s="489" t="str">
        <f>IF(ISERROR(INDEX([1]Лист1!$B$1:$B$10029,MATCH(Q29,[1]Лист1!$A$1:$A$10029,0),1)),"",INDEX([1]Лист1!$B$1:$B$10029,MATCH(Q29,[1]Лист1!$A$1:$A$10029,0),1))</f>
        <v>19 935,72</v>
      </c>
      <c r="K29" s="353"/>
      <c r="L29" s="77"/>
      <c r="M29" s="77"/>
      <c r="N29" s="77"/>
      <c r="O29" s="77"/>
      <c r="Q29" s="77" t="s">
        <v>134</v>
      </c>
    </row>
    <row r="30" spans="1:242" ht="10.5" customHeight="1">
      <c r="B30" s="402"/>
      <c r="C30" s="99" t="s">
        <v>135</v>
      </c>
      <c r="D30" s="110"/>
      <c r="E30" s="110"/>
      <c r="F30" s="110"/>
      <c r="G30" s="110"/>
      <c r="H30" s="110"/>
      <c r="I30" s="111"/>
      <c r="J30" s="117"/>
      <c r="K30" s="72"/>
      <c r="L30" s="71"/>
      <c r="M30" s="72"/>
      <c r="N30" s="71"/>
      <c r="O30" s="72"/>
      <c r="P30" s="56"/>
      <c r="Q30" s="113"/>
      <c r="IF30"/>
      <c r="IG30"/>
      <c r="IH30"/>
    </row>
    <row r="31" spans="1:242" s="74" customFormat="1" ht="10.5" customHeight="1">
      <c r="C31" s="118" t="s">
        <v>136</v>
      </c>
      <c r="D31" s="82">
        <v>1000</v>
      </c>
      <c r="E31" s="82"/>
      <c r="F31" s="82">
        <v>150</v>
      </c>
      <c r="G31" s="82">
        <v>1160</v>
      </c>
      <c r="H31" s="82"/>
      <c r="I31" s="107">
        <v>240</v>
      </c>
      <c r="J31" s="38" t="s">
        <v>16</v>
      </c>
      <c r="K31" s="85"/>
      <c r="L31" s="77"/>
      <c r="M31" s="78"/>
      <c r="N31" s="77"/>
      <c r="O31" s="78"/>
      <c r="Q31" s="77" t="s">
        <v>137</v>
      </c>
    </row>
    <row r="32" spans="1:242" ht="10.5" customHeight="1">
      <c r="B32" s="402"/>
      <c r="C32" s="99" t="s">
        <v>138</v>
      </c>
      <c r="D32" s="110"/>
      <c r="E32" s="110"/>
      <c r="F32" s="110"/>
      <c r="G32" s="110"/>
      <c r="H32" s="110"/>
      <c r="I32" s="111"/>
      <c r="J32" s="117"/>
      <c r="K32" s="72"/>
      <c r="L32" s="71"/>
      <c r="M32" s="72"/>
      <c r="N32" s="71"/>
      <c r="O32" s="72"/>
      <c r="P32" s="56"/>
      <c r="Q32" s="113"/>
      <c r="IF32"/>
      <c r="IG32"/>
      <c r="IH32"/>
    </row>
    <row r="33" spans="1:242" ht="10.5" customHeight="1">
      <c r="A33" s="119"/>
      <c r="B33" s="74"/>
      <c r="C33" s="440" t="s">
        <v>139</v>
      </c>
      <c r="D33" s="478">
        <v>1500</v>
      </c>
      <c r="E33" s="478">
        <v>1000</v>
      </c>
      <c r="F33" s="478">
        <v>150</v>
      </c>
      <c r="G33" s="478">
        <v>1680</v>
      </c>
      <c r="H33" s="491"/>
      <c r="I33" s="468">
        <v>530</v>
      </c>
      <c r="J33" s="469" t="s">
        <v>16</v>
      </c>
      <c r="K33" s="353"/>
      <c r="L33" s="71"/>
      <c r="M33"/>
      <c r="N33" s="71"/>
      <c r="O33"/>
      <c r="P33" s="56"/>
      <c r="Q33" s="77" t="s">
        <v>140</v>
      </c>
      <c r="IF33"/>
      <c r="IG33"/>
      <c r="IH33"/>
    </row>
    <row r="34" spans="1:242" ht="10.5" customHeight="1">
      <c r="A34" s="119"/>
      <c r="B34" s="74"/>
      <c r="C34" s="486" t="s">
        <v>141</v>
      </c>
      <c r="D34" s="25">
        <v>1500</v>
      </c>
      <c r="E34" s="25">
        <v>1000</v>
      </c>
      <c r="F34" s="25">
        <v>150</v>
      </c>
      <c r="G34" s="25">
        <v>1680</v>
      </c>
      <c r="H34" s="25"/>
      <c r="I34" s="470">
        <v>530</v>
      </c>
      <c r="J34" s="38" t="s">
        <v>16</v>
      </c>
      <c r="K34" s="85"/>
      <c r="L34" s="71"/>
      <c r="M34" s="120"/>
      <c r="N34" s="71"/>
      <c r="O34" s="120"/>
      <c r="P34" s="56"/>
      <c r="Q34" s="85" t="s">
        <v>142</v>
      </c>
      <c r="IF34"/>
      <c r="IG34"/>
      <c r="IH34"/>
    </row>
    <row r="35" spans="1:242" ht="10.5" customHeight="1">
      <c r="A35" s="119"/>
      <c r="B35" s="74"/>
      <c r="C35" s="440" t="s">
        <v>143</v>
      </c>
      <c r="D35" s="478">
        <v>2000</v>
      </c>
      <c r="E35" s="478">
        <v>1000</v>
      </c>
      <c r="F35" s="478">
        <v>160</v>
      </c>
      <c r="G35" s="478">
        <v>2200</v>
      </c>
      <c r="H35" s="491"/>
      <c r="I35" s="468">
        <v>1210</v>
      </c>
      <c r="J35" s="469" t="s">
        <v>16</v>
      </c>
      <c r="K35" s="353"/>
      <c r="L35" s="71"/>
      <c r="M35"/>
      <c r="N35" s="71"/>
      <c r="O35"/>
      <c r="P35" s="56"/>
      <c r="Q35" s="77" t="s">
        <v>144</v>
      </c>
      <c r="IF35"/>
      <c r="IG35"/>
      <c r="IH35"/>
    </row>
    <row r="36" spans="1:242" ht="10.5" customHeight="1">
      <c r="A36" s="119"/>
      <c r="B36" s="74"/>
      <c r="C36" s="492" t="s">
        <v>145</v>
      </c>
      <c r="D36" s="25">
        <v>2000</v>
      </c>
      <c r="E36" s="25">
        <v>1000</v>
      </c>
      <c r="F36" s="25">
        <v>160</v>
      </c>
      <c r="G36" s="25">
        <v>2200</v>
      </c>
      <c r="H36" s="25"/>
      <c r="I36" s="221">
        <v>1210</v>
      </c>
      <c r="J36" s="38" t="s">
        <v>16</v>
      </c>
      <c r="K36" s="85"/>
      <c r="L36" s="71"/>
      <c r="M36" s="120"/>
      <c r="N36" s="71"/>
      <c r="O36" s="120"/>
      <c r="P36" s="56"/>
      <c r="Q36" s="85" t="s">
        <v>146</v>
      </c>
      <c r="IF36"/>
      <c r="IG36"/>
      <c r="IH36"/>
    </row>
    <row r="37" spans="1:242" ht="10.5" customHeight="1">
      <c r="A37" s="119"/>
      <c r="B37" s="74"/>
      <c r="C37" s="440" t="s">
        <v>147</v>
      </c>
      <c r="D37" s="478">
        <v>2400</v>
      </c>
      <c r="E37" s="478">
        <v>1000</v>
      </c>
      <c r="F37" s="478">
        <v>180</v>
      </c>
      <c r="G37" s="478">
        <v>2600</v>
      </c>
      <c r="H37" s="485"/>
      <c r="I37" s="468">
        <v>1680</v>
      </c>
      <c r="J37" s="469" t="s">
        <v>16</v>
      </c>
      <c r="K37" s="353"/>
      <c r="L37" s="71"/>
      <c r="M37" s="120"/>
      <c r="N37" s="71"/>
      <c r="O37" s="120"/>
      <c r="P37" s="56"/>
      <c r="Q37" s="77" t="s">
        <v>148</v>
      </c>
      <c r="IF37"/>
      <c r="IG37"/>
      <c r="IH37"/>
    </row>
    <row r="38" spans="1:242" ht="10.5" customHeight="1">
      <c r="A38" s="119"/>
      <c r="B38" s="74"/>
      <c r="C38" s="486" t="s">
        <v>149</v>
      </c>
      <c r="D38" s="25">
        <v>3000</v>
      </c>
      <c r="E38" s="25">
        <v>1000</v>
      </c>
      <c r="F38" s="25">
        <v>250</v>
      </c>
      <c r="G38" s="25">
        <v>3400</v>
      </c>
      <c r="H38" s="25"/>
      <c r="I38" s="470">
        <v>3930</v>
      </c>
      <c r="J38" s="38" t="s">
        <v>16</v>
      </c>
      <c r="K38" s="85"/>
      <c r="L38" s="71"/>
      <c r="M38" s="120"/>
      <c r="N38" s="71"/>
      <c r="O38"/>
      <c r="P38" s="56"/>
      <c r="Q38" s="85" t="s">
        <v>150</v>
      </c>
      <c r="IF38"/>
      <c r="IG38"/>
      <c r="IH38"/>
    </row>
    <row r="39" spans="1:242" ht="47.45" customHeight="1">
      <c r="C39" s="62" t="s">
        <v>1</v>
      </c>
      <c r="D39" s="13" t="s">
        <v>2</v>
      </c>
      <c r="E39" s="13" t="s">
        <v>85</v>
      </c>
      <c r="F39" s="13" t="s">
        <v>86</v>
      </c>
      <c r="G39" s="13" t="s">
        <v>6</v>
      </c>
      <c r="H39" s="63" t="s">
        <v>7</v>
      </c>
      <c r="I39" s="13" t="s">
        <v>88</v>
      </c>
      <c r="J39" s="120" t="s">
        <v>151</v>
      </c>
      <c r="K39" s="120" t="s">
        <v>152</v>
      </c>
      <c r="L39" s="121"/>
      <c r="M39" s="121"/>
      <c r="N39" s="121"/>
      <c r="Q39" s="66" t="s">
        <v>9</v>
      </c>
      <c r="R39" s="71"/>
      <c r="S39" s="71"/>
      <c r="IB39"/>
      <c r="IC39"/>
      <c r="ID39"/>
      <c r="IE39"/>
      <c r="IF39"/>
      <c r="IG39"/>
      <c r="IH39"/>
    </row>
    <row r="40" spans="1:242" ht="10.5" customHeight="1">
      <c r="B40" s="402"/>
      <c r="C40" s="67" t="s">
        <v>153</v>
      </c>
      <c r="D40" s="100"/>
      <c r="E40" s="100"/>
      <c r="F40" s="100"/>
      <c r="G40" s="101"/>
      <c r="H40" s="67"/>
      <c r="I40" s="72"/>
      <c r="J40" s="72"/>
      <c r="K40" s="72"/>
      <c r="L40" s="71"/>
      <c r="N40" s="59"/>
      <c r="Q40" s="102"/>
      <c r="R40" s="71"/>
      <c r="S40" s="71"/>
      <c r="IB40"/>
      <c r="IC40"/>
      <c r="ID40"/>
      <c r="IE40"/>
      <c r="IF40"/>
      <c r="IG40"/>
      <c r="IH40"/>
    </row>
    <row r="41" spans="1:242" s="74" customFormat="1" ht="10.5" customHeight="1">
      <c r="C41" s="106" t="s">
        <v>154</v>
      </c>
      <c r="D41" s="82">
        <v>1000</v>
      </c>
      <c r="E41" s="82">
        <v>290</v>
      </c>
      <c r="F41" s="82">
        <v>1160</v>
      </c>
      <c r="G41" s="453">
        <v>200</v>
      </c>
      <c r="H41" s="463">
        <f>IF(ISERROR(INDEX([1]Лист1!$B$1:$B$10029,MATCH(Q41,[1]Лист1!$A$1:$A$10029,0),1)),"",INDEX([1]Лист1!$B$1:$B$10029,MATCH(Q41,[1]Лист1!$A$1:$A$10029,0),1))</f>
        <v>564</v>
      </c>
      <c r="I41" s="493" t="str">
        <f>IF(ISERROR(INDEX([1]Лист1!$B$1:$B$10029,MATCH(P41,[1]Лист1!$A$1:$A$10029,0),1)),"",INDEX([1]Лист1!$B$1:$B$10029,MATCH(P41,[1]Лист1!$A$1:$A$10029,0),1))</f>
        <v/>
      </c>
      <c r="J41" s="450">
        <f>IF(ISERROR(INDEX([1]Лист1!$B$1:$B$10029,MATCH(S41,[1]Лист1!$A$1:$A$10029,0),1)),"",INDEX([1]Лист1!$B$1:$B$10029,MATCH(S41,[1]Лист1!$A$1:$A$10029,0),1))</f>
        <v>814</v>
      </c>
      <c r="K41" s="52" t="str">
        <f>IF(ISERROR(INDEX([1]Лист1!$B$1:$B$10029,MATCH(R41,[1]Лист1!$A$1:$A$10029,0),1)),"",INDEX([1]Лист1!$B$1:$B$10029,MATCH(R41,[1]Лист1!$A$1:$A$10029,0),1))</f>
        <v/>
      </c>
      <c r="L41" s="105"/>
      <c r="M41" s="105"/>
      <c r="N41" s="79"/>
      <c r="O41" s="79"/>
      <c r="P41" s="79"/>
      <c r="Q41" s="108" t="s">
        <v>155</v>
      </c>
      <c r="R41" s="85" t="str">
        <f t="shared" ref="R41:R56" si="0">Q41&amp;"-G"</f>
        <v>KS-10-3-G</v>
      </c>
      <c r="S41" s="85" t="str">
        <f t="shared" ref="S41:S56" si="1">Q41&amp;"-S"</f>
        <v>KS-10-3-S</v>
      </c>
      <c r="T41" s="85" t="str">
        <f t="shared" ref="T41:T56" si="2">Q41&amp;"-GS"</f>
        <v>KS-10-3-GS</v>
      </c>
    </row>
    <row r="42" spans="1:242" s="74" customFormat="1" ht="10.5" customHeight="1">
      <c r="B42" s="79" t="s">
        <v>18</v>
      </c>
      <c r="C42" s="441" t="s">
        <v>156</v>
      </c>
      <c r="D42" s="442">
        <v>1000</v>
      </c>
      <c r="E42" s="442">
        <v>490</v>
      </c>
      <c r="F42" s="442">
        <v>1160</v>
      </c>
      <c r="G42" s="442">
        <v>330</v>
      </c>
      <c r="H42" s="494">
        <f>IF(ISERROR(INDEX([1]Лист1!$B$1:$B$10029,MATCH(Q42,[1]Лист1!$A$1:$A$10029,0),1)),"",INDEX([1]Лист1!$B$1:$B$10029,MATCH(Q42,[1]Лист1!$A$1:$A$10029,0),1))</f>
        <v>654</v>
      </c>
      <c r="I42" s="495" t="str">
        <f>IF(ISERROR(INDEX([1]Лист1!$B$1:$B$10029,MATCH(P42,[1]Лист1!$A$1:$A$10029,0),1)),"",INDEX([1]Лист1!$B$1:$B$10029,MATCH(P42,[1]Лист1!$A$1:$A$10029,0),1))</f>
        <v/>
      </c>
      <c r="J42" s="496">
        <v>1052</v>
      </c>
      <c r="K42" s="353" t="str">
        <f>IF(ISERROR(INDEX([1]Лист1!$B$1:$B$10029,MATCH(R42,[1]Лист1!$A$1:$A$10029,0),1)),"",INDEX([1]Лист1!$B$1:$B$10029,MATCH(R42,[1]Лист1!$A$1:$A$10029,0),1))</f>
        <v/>
      </c>
      <c r="L42" s="105"/>
      <c r="M42" s="105"/>
      <c r="N42" s="79"/>
      <c r="O42" s="79"/>
      <c r="P42" s="79"/>
      <c r="Q42" s="109" t="s">
        <v>157</v>
      </c>
      <c r="R42" s="77" t="str">
        <f t="shared" si="0"/>
        <v>KS-10-5-G</v>
      </c>
      <c r="S42" s="77" t="str">
        <f t="shared" si="1"/>
        <v>KS-10-5-S</v>
      </c>
      <c r="T42" s="77" t="str">
        <f t="shared" si="2"/>
        <v>KS-10-5-GS</v>
      </c>
    </row>
    <row r="43" spans="1:242" s="74" customFormat="1" ht="10.5" customHeight="1">
      <c r="C43" s="81" t="s">
        <v>158</v>
      </c>
      <c r="D43" s="82">
        <v>1000</v>
      </c>
      <c r="E43" s="82">
        <v>590</v>
      </c>
      <c r="F43" s="82">
        <v>1160</v>
      </c>
      <c r="G43" s="82">
        <v>400</v>
      </c>
      <c r="H43" s="497">
        <f>IF(ISERROR(INDEX([1]Лист1!$B$1:$B$10029,MATCH(Q43,[1]Лист1!$A$1:$A$10029,0),1)),"",INDEX([1]Лист1!$B$1:$B$10029,MATCH(Q43,[1]Лист1!$A$1:$A$10029,0),1))</f>
        <v>720</v>
      </c>
      <c r="I43" s="83" t="str">
        <f>IF(ISERROR(INDEX([1]Лист1!$B$1:$B$10029,MATCH(P43,[1]Лист1!$A$1:$A$10029,0),1)),"",INDEX([1]Лист1!$B$1:$B$10029,MATCH(P43,[1]Лист1!$A$1:$A$10029,0),1))</f>
        <v/>
      </c>
      <c r="J43" s="84" t="str">
        <f>IF(ISERROR(INDEX([1]Лист1!$B$1:$B$10029,MATCH(S43,[1]Лист1!$A$1:$A$10029,0),1)),"",INDEX([1]Лист1!$B$1:$B$10029,MATCH(S43,[1]Лист1!$A$1:$A$10029,0),1))</f>
        <v>1 220,00</v>
      </c>
      <c r="K43" s="85" t="str">
        <f>IF(ISERROR(INDEX([1]Лист1!$B$1:$B$10029,MATCH(R43,[1]Лист1!$A$1:$A$10029,0),1)),"",INDEX([1]Лист1!$B$1:$B$10029,MATCH(R43,[1]Лист1!$A$1:$A$10029,0),1))</f>
        <v/>
      </c>
      <c r="L43" s="105"/>
      <c r="M43" s="105"/>
      <c r="N43" s="79"/>
      <c r="O43" s="79"/>
      <c r="P43" s="79"/>
      <c r="Q43" s="108" t="s">
        <v>159</v>
      </c>
      <c r="R43" s="85" t="str">
        <f t="shared" si="0"/>
        <v>KS-10-6-G</v>
      </c>
      <c r="S43" s="85" t="str">
        <f t="shared" si="1"/>
        <v>KS-10-6-S</v>
      </c>
      <c r="T43" s="85" t="str">
        <f t="shared" si="2"/>
        <v>KS-10-6-GS</v>
      </c>
    </row>
    <row r="44" spans="1:242" s="74" customFormat="1" ht="10.5" customHeight="1">
      <c r="C44" s="441" t="s">
        <v>160</v>
      </c>
      <c r="D44" s="442">
        <v>1000</v>
      </c>
      <c r="E44" s="442">
        <v>890</v>
      </c>
      <c r="F44" s="442">
        <v>1160</v>
      </c>
      <c r="G44" s="442">
        <v>600</v>
      </c>
      <c r="H44" s="494">
        <f>IF(ISERROR(INDEX([1]Лист1!$B$1:$B$10029,MATCH(Q44,[1]Лист1!$A$1:$A$10029,0),1)),"",INDEX([1]Лист1!$B$1:$B$10029,MATCH(Q44,[1]Лист1!$A$1:$A$10029,0),1))</f>
        <v>882</v>
      </c>
      <c r="I44" s="495" t="str">
        <f>IF(ISERROR(INDEX([1]Лист1!$B$1:$B$10029,MATCH(P44,[1]Лист1!$A$1:$A$10029,0),1)),"",INDEX([1]Лист1!$B$1:$B$10029,MATCH(P44,[1]Лист1!$A$1:$A$10029,0),1))</f>
        <v/>
      </c>
      <c r="J44" s="496" t="str">
        <f>IF(ISERROR(INDEX([1]Лист1!$B$1:$B$10029,MATCH(S44,[1]Лист1!$A$1:$A$10029,0),1)),"",INDEX([1]Лист1!$B$1:$B$10029,MATCH(S44,[1]Лист1!$A$1:$A$10029,0),1))</f>
        <v>1 632,00</v>
      </c>
      <c r="K44" s="353"/>
      <c r="L44" s="122"/>
      <c r="M44" s="122"/>
      <c r="N44" s="79"/>
      <c r="O44" s="79"/>
      <c r="P44" s="79"/>
      <c r="Q44" s="109" t="s">
        <v>161</v>
      </c>
      <c r="R44" s="77" t="str">
        <f t="shared" si="0"/>
        <v>KS-10-9-G</v>
      </c>
      <c r="S44" s="77" t="str">
        <f t="shared" si="1"/>
        <v>KS-10-9-S</v>
      </c>
      <c r="T44" s="77" t="str">
        <f t="shared" si="2"/>
        <v>KS-10-9-GS</v>
      </c>
    </row>
    <row r="45" spans="1:242" s="74" customFormat="1" ht="10.5" customHeight="1">
      <c r="C45" s="114" t="s">
        <v>162</v>
      </c>
      <c r="D45" s="82">
        <v>1500</v>
      </c>
      <c r="E45" s="82">
        <v>290</v>
      </c>
      <c r="F45" s="82">
        <v>1680</v>
      </c>
      <c r="G45" s="82">
        <v>348</v>
      </c>
      <c r="H45" s="497">
        <f>IF(ISERROR(INDEX([1]Лист1!$B$1:$B$10029,MATCH(Q45,[1]Лист1!$A$1:$A$10029,0),1)),"",INDEX([1]Лист1!$B$1:$B$10029,MATCH(Q45,[1]Лист1!$A$1:$A$10029,0),1))</f>
        <v>822</v>
      </c>
      <c r="I45" s="453" t="str">
        <f>IF(ISERROR(INDEX([1]Лист1!$B$1:$B$10029,MATCH(P45,[1]Лист1!$A$1:$A$10029,0),1)),"",INDEX([1]Лист1!$B$1:$B$10029,MATCH(P45,[1]Лист1!$A$1:$A$10029,0),1))</f>
        <v/>
      </c>
      <c r="J45" s="84" t="str">
        <f>IF(ISERROR(INDEX([1]Лист1!$B$1:$B$10029,MATCH(S45,[1]Лист1!$A$1:$A$10029,0),1)),"",INDEX([1]Лист1!$B$1:$B$10029,MATCH(S45,[1]Лист1!$A$1:$A$10029,0),1))</f>
        <v>1 072,00</v>
      </c>
      <c r="K45" s="85" t="str">
        <f>IF(ISERROR(INDEX([1]Лист1!$B$1:$B$10029,MATCH(R45,[1]Лист1!$A$1:$A$10029,0),1)),"",INDEX([1]Лист1!$B$1:$B$10029,MATCH(R45,[1]Лист1!$A$1:$A$10029,0),1))</f>
        <v/>
      </c>
      <c r="L45" s="105"/>
      <c r="M45" s="105"/>
      <c r="N45" s="79"/>
      <c r="O45" s="105"/>
      <c r="P45" s="79"/>
      <c r="Q45" s="108" t="s">
        <v>163</v>
      </c>
      <c r="R45" s="85" t="str">
        <f t="shared" si="0"/>
        <v>KS-15-3-G</v>
      </c>
      <c r="S45" s="85" t="str">
        <f t="shared" si="1"/>
        <v>KS-15-3-S</v>
      </c>
      <c r="T45" s="85" t="str">
        <f t="shared" si="2"/>
        <v>KS-15-3-GS</v>
      </c>
    </row>
    <row r="46" spans="1:242" s="74" customFormat="1" ht="10.5" customHeight="1">
      <c r="B46" s="79" t="s">
        <v>18</v>
      </c>
      <c r="C46" s="441" t="s">
        <v>164</v>
      </c>
      <c r="D46" s="442">
        <v>1500</v>
      </c>
      <c r="E46" s="442">
        <v>490</v>
      </c>
      <c r="F46" s="442">
        <v>1680</v>
      </c>
      <c r="G46" s="442">
        <v>580</v>
      </c>
      <c r="H46" s="494">
        <f>IF(ISERROR(INDEX([1]Лист1!$B$1:$B$10029,MATCH(Q46,[1]Лист1!$A$1:$A$10029,0),1)),"",INDEX([1]Лист1!$B$1:$B$10029,MATCH(Q46,[1]Лист1!$A$1:$A$10029,0),1))</f>
        <v>966</v>
      </c>
      <c r="I46" s="495" t="str">
        <f>IF(ISERROR(INDEX([1]Лист1!$B$1:$B$10029,MATCH(R46,[1]Лист1!$A$1:$A$10029,0),1)),"",INDEX([1]Лист1!$B$1:$B$10029,MATCH(R46,[1]Лист1!$A$1:$A$10029,0),1))</f>
        <v/>
      </c>
      <c r="J46" s="496" t="str">
        <f>IF(ISERROR(INDEX([1]Лист1!$B$1:$B$10029,MATCH(S46,[1]Лист1!$A$1:$A$10029,0),1)),"",INDEX([1]Лист1!$B$1:$B$10029,MATCH(S46,[1]Лист1!$A$1:$A$10029,0),1))</f>
        <v>1 466,00</v>
      </c>
      <c r="K46" s="353" t="str">
        <f>IF(ISERROR(INDEX([1]Лист1!$B$1:$B$10029,MATCH(R46,[1]Лист1!$A$1:$A$10029,0),1)),"",INDEX([1]Лист1!$B$1:$B$10029,MATCH(R46,[1]Лист1!$A$1:$A$10029,0),1))</f>
        <v/>
      </c>
      <c r="L46" s="105"/>
      <c r="M46" s="105"/>
      <c r="N46" s="79"/>
      <c r="O46" s="105"/>
      <c r="P46" s="79"/>
      <c r="Q46" s="109" t="s">
        <v>165</v>
      </c>
      <c r="R46" s="77" t="str">
        <f t="shared" si="0"/>
        <v>KS-15-5-G</v>
      </c>
      <c r="S46" s="77" t="str">
        <f t="shared" si="1"/>
        <v>KS-15-5-S</v>
      </c>
      <c r="T46" s="77" t="str">
        <f t="shared" si="2"/>
        <v>KS-15-5-GS</v>
      </c>
    </row>
    <row r="47" spans="1:242" s="74" customFormat="1" ht="10.5" customHeight="1">
      <c r="C47" s="81" t="s">
        <v>166</v>
      </c>
      <c r="D47" s="82">
        <v>1500</v>
      </c>
      <c r="E47" s="82">
        <v>590</v>
      </c>
      <c r="F47" s="82">
        <v>1680</v>
      </c>
      <c r="G47" s="82">
        <v>660</v>
      </c>
      <c r="H47" s="82" t="str">
        <f>IF(ISERROR(INDEX([1]Лист1!$B$1:$B$10029,MATCH(Q47,[1]Лист1!$A$1:$A$10029,0),1)),"",INDEX([1]Лист1!$B$1:$B$10029,MATCH(Q47,[1]Лист1!$A$1:$A$10029,0),1))</f>
        <v>1 134,00</v>
      </c>
      <c r="I47" s="83" t="str">
        <f>IF(ISERROR(INDEX([1]Лист1!$B$1:$B$10029,MATCH(R47,[1]Лист1!$A$1:$A$10029,0),1)),"",INDEX([1]Лист1!$B$1:$B$10029,MATCH(R47,[1]Лист1!$A$1:$A$10029,0),1))</f>
        <v/>
      </c>
      <c r="J47" s="84" t="str">
        <f>IF(ISERROR(INDEX([1]Лист1!$B$1:$B$10029,MATCH(S47,[1]Лист1!$A$1:$A$10029,0),1)),"",INDEX([1]Лист1!$B$1:$B$10029,MATCH(S47,[1]Лист1!$A$1:$A$10029,0),1))</f>
        <v>1 634,00</v>
      </c>
      <c r="K47" s="85" t="str">
        <f>IF(ISERROR(INDEX([1]Лист1!$B$1:$B$10029,MATCH(R47,[1]Лист1!$A$1:$A$10029,0),1)),"",INDEX([1]Лист1!$B$1:$B$10029,MATCH(R47,[1]Лист1!$A$1:$A$10029,0),1))</f>
        <v/>
      </c>
      <c r="L47" s="105"/>
      <c r="M47" s="105"/>
      <c r="N47" s="79"/>
      <c r="O47" s="105"/>
      <c r="P47" s="79"/>
      <c r="Q47" s="108" t="s">
        <v>167</v>
      </c>
      <c r="R47" s="85" t="str">
        <f t="shared" si="0"/>
        <v>KS-15-6-G</v>
      </c>
      <c r="S47" s="85" t="str">
        <f t="shared" si="1"/>
        <v>KS-15-6-S</v>
      </c>
      <c r="T47" s="85" t="str">
        <f t="shared" si="2"/>
        <v>KS-15-6-GS</v>
      </c>
    </row>
    <row r="48" spans="1:242" s="74" customFormat="1" ht="10.5" customHeight="1">
      <c r="C48" s="441" t="s">
        <v>168</v>
      </c>
      <c r="D48" s="442">
        <v>1500</v>
      </c>
      <c r="E48" s="442">
        <v>890</v>
      </c>
      <c r="F48" s="442">
        <v>1680</v>
      </c>
      <c r="G48" s="442">
        <v>1000</v>
      </c>
      <c r="H48" s="498" t="str">
        <f>IF(ISERROR(INDEX([1]Лист1!$B$1:$B$10029,MATCH(Q48,[1]Лист1!$A$1:$A$10029,0),1)),"",INDEX([1]Лист1!$B$1:$B$10029,MATCH(Q48,[1]Лист1!$A$1:$A$10029,0),1))</f>
        <v>1 368,00</v>
      </c>
      <c r="I48" s="495"/>
      <c r="J48" s="496" t="str">
        <f>IF(ISERROR(INDEX([1]Лист1!$B$1:$B$10029,MATCH(S48,[1]Лист1!$A$1:$A$10029,0),1)),"",INDEX([1]Лист1!$B$1:$B$10029,MATCH(S48,[1]Лист1!$A$1:$A$10029,0),1))</f>
        <v>2 118,00</v>
      </c>
      <c r="K48" s="353"/>
      <c r="L48" s="122"/>
      <c r="M48" s="122"/>
      <c r="N48" s="79"/>
      <c r="O48" s="105"/>
      <c r="P48" s="79"/>
      <c r="Q48" s="109" t="s">
        <v>169</v>
      </c>
      <c r="R48" s="77" t="str">
        <f t="shared" si="0"/>
        <v>KS-15-9-G</v>
      </c>
      <c r="S48" s="77" t="str">
        <f t="shared" si="1"/>
        <v>KS-15-9-S</v>
      </c>
      <c r="T48" s="77" t="str">
        <f t="shared" si="2"/>
        <v>KS-15-9-GS</v>
      </c>
    </row>
    <row r="49" spans="1:20" s="79" customFormat="1" ht="10.5" customHeight="1">
      <c r="A49" s="74"/>
      <c r="B49" s="79" t="s">
        <v>18</v>
      </c>
      <c r="C49" s="81" t="s">
        <v>170</v>
      </c>
      <c r="D49" s="82">
        <v>2000</v>
      </c>
      <c r="E49" s="82">
        <v>290</v>
      </c>
      <c r="F49" s="82">
        <v>2200</v>
      </c>
      <c r="G49" s="82">
        <v>490</v>
      </c>
      <c r="H49" s="82" t="str">
        <f>IF(ISERROR(INDEX([1]Лист1!$B$1:$B$10029,MATCH(Q49,[1]Лист1!$A$1:$A$10029,0),1)),"",INDEX([1]Лист1!$B$1:$B$10029,MATCH(Q49,[1]Лист1!$A$1:$A$10029,0),1))</f>
        <v>1 818,00</v>
      </c>
      <c r="I49" s="83" t="str">
        <f>IF(ISERROR(INDEX([1]Лист1!$B$1:$B$10029,MATCH(R49,[1]Лист1!$A$1:$A$10029,0),1)),"",INDEX([1]Лист1!$B$1:$B$10029,MATCH(R49,[1]Лист1!$A$1:$A$10029,0),1))</f>
        <v/>
      </c>
      <c r="J49" s="84" t="s">
        <v>16</v>
      </c>
      <c r="K49" s="85" t="str">
        <f>IF(ISERROR(INDEX([1]Лист1!$B$1:$B$10029,MATCH(R49,[1]Лист1!$A$1:$A$10029,0),1)),"",INDEX([1]Лист1!$B$1:$B$10029,MATCH(R49,[1]Лист1!$A$1:$A$10029,0),1))</f>
        <v/>
      </c>
      <c r="L49" s="105"/>
      <c r="M49" s="105"/>
      <c r="Q49" s="108" t="s">
        <v>171</v>
      </c>
      <c r="R49" s="85" t="str">
        <f t="shared" si="0"/>
        <v>KS-20-3-G</v>
      </c>
      <c r="S49" s="85" t="str">
        <f t="shared" si="1"/>
        <v>KS-20-3-S</v>
      </c>
      <c r="T49" s="85" t="str">
        <f t="shared" si="2"/>
        <v>KS-20-3-GS</v>
      </c>
    </row>
    <row r="50" spans="1:20" s="123" customFormat="1" ht="10.5" customHeight="1">
      <c r="A50" s="74"/>
      <c r="B50" s="79" t="s">
        <v>18</v>
      </c>
      <c r="C50" s="441" t="s">
        <v>172</v>
      </c>
      <c r="D50" s="442">
        <v>2000</v>
      </c>
      <c r="E50" s="442">
        <v>490</v>
      </c>
      <c r="F50" s="442">
        <v>2200</v>
      </c>
      <c r="G50" s="442">
        <v>800</v>
      </c>
      <c r="H50" s="498" t="str">
        <f>IF(ISERROR(INDEX([1]Лист1!$B$1:$B$10029,MATCH(Q50,[1]Лист1!$A$1:$A$10029,0),1)),"",INDEX([1]Лист1!$B$1:$B$10029,MATCH(Q50,[1]Лист1!$A$1:$A$10029,0),1))</f>
        <v>2 034,00</v>
      </c>
      <c r="I50" s="495" t="str">
        <f>IF(ISERROR(INDEX([1]Лист1!$B$1:$B$10029,MATCH(R50,[1]Лист1!$A$1:$A$10029,0),1)),"",INDEX([1]Лист1!$B$1:$B$10029,MATCH(R50,[1]Лист1!$A$1:$A$10029,0),1))</f>
        <v/>
      </c>
      <c r="J50" s="496" t="s">
        <v>16</v>
      </c>
      <c r="K50" s="353" t="str">
        <f>IF(ISERROR(INDEX([1]Лист1!$B$1:$B$10029,MATCH(R50,[1]Лист1!$A$1:$A$10029,0),1)),"",INDEX([1]Лист1!$B$1:$B$10029,MATCH(R50,[1]Лист1!$A$1:$A$10029,0),1))</f>
        <v/>
      </c>
      <c r="L50" s="105"/>
      <c r="M50" s="105"/>
      <c r="N50" s="79"/>
      <c r="O50" s="79"/>
      <c r="P50" s="79"/>
      <c r="Q50" s="109" t="s">
        <v>173</v>
      </c>
      <c r="R50" s="77" t="str">
        <f t="shared" si="0"/>
        <v>KS-20-5-G</v>
      </c>
      <c r="S50" s="77" t="str">
        <f t="shared" si="1"/>
        <v>KS-20-5-S</v>
      </c>
      <c r="T50" s="77" t="str">
        <f t="shared" si="2"/>
        <v>KS-20-5-GS</v>
      </c>
    </row>
    <row r="51" spans="1:20" s="79" customFormat="1" ht="10.5" customHeight="1">
      <c r="A51" s="74"/>
      <c r="C51" s="114" t="s">
        <v>174</v>
      </c>
      <c r="D51" s="82">
        <v>2000</v>
      </c>
      <c r="E51" s="82">
        <v>590</v>
      </c>
      <c r="F51" s="82">
        <v>2200</v>
      </c>
      <c r="G51" s="82">
        <v>980</v>
      </c>
      <c r="H51" s="82" t="str">
        <f>IF(ISERROR(INDEX([1]Лист1!$B$1:$B$10029,MATCH(Q51,[1]Лист1!$A$1:$A$10029,0),1)),"",INDEX([1]Лист1!$B$1:$B$10029,MATCH(Q51,[1]Лист1!$A$1:$A$10029,0),1))</f>
        <v>2 094,00</v>
      </c>
      <c r="I51" s="453" t="str">
        <f>IF(ISERROR(INDEX([1]Лист1!$B$1:$B$10029,MATCH(R51,[1]Лист1!$A$1:$A$10029,0),1)),"",INDEX([1]Лист1!$B$1:$B$10029,MATCH(R51,[1]Лист1!$A$1:$A$10029,0),1))</f>
        <v/>
      </c>
      <c r="J51" s="84" t="s">
        <v>16</v>
      </c>
      <c r="K51" s="85" t="str">
        <f>IF(ISERROR(INDEX([1]Лист1!$B$1:$B$10029,MATCH(R51,[1]Лист1!$A$1:$A$10029,0),1)),"",INDEX([1]Лист1!$B$1:$B$10029,MATCH(R51,[1]Лист1!$A$1:$A$10029,0),1))</f>
        <v/>
      </c>
      <c r="L51" s="105"/>
      <c r="M51" s="105"/>
      <c r="Q51" s="108" t="s">
        <v>175</v>
      </c>
      <c r="R51" s="85" t="str">
        <f t="shared" si="0"/>
        <v>KS-20-6-G</v>
      </c>
      <c r="S51" s="85" t="str">
        <f t="shared" si="1"/>
        <v>KS-20-6-S</v>
      </c>
      <c r="T51" s="85" t="str">
        <f t="shared" si="2"/>
        <v>KS-20-6-GS</v>
      </c>
    </row>
    <row r="52" spans="1:20" s="123" customFormat="1" ht="10.5" customHeight="1">
      <c r="A52" s="74"/>
      <c r="B52" s="79"/>
      <c r="C52" s="441" t="s">
        <v>176</v>
      </c>
      <c r="D52" s="442">
        <v>2000</v>
      </c>
      <c r="E52" s="442">
        <v>890</v>
      </c>
      <c r="F52" s="442">
        <v>2200</v>
      </c>
      <c r="G52" s="442">
        <v>1480</v>
      </c>
      <c r="H52" s="498" t="str">
        <f>IF(ISERROR(INDEX([1]Лист1!$B$1:$B$10029,MATCH(Q52,[1]Лист1!$A$1:$A$10029,0),1)),"",INDEX([1]Лист1!$B$1:$B$10029,MATCH(Q52,[1]Лист1!$A$1:$A$10029,0),1))</f>
        <v>2 556,00</v>
      </c>
      <c r="I52" s="495"/>
      <c r="J52" s="496" t="str">
        <f>IF(ISERROR(INDEX([1]Лист1!$B$1:$B$10029,MATCH(S52,[1]Лист1!$A$1:$A$10029,0),1)),"",INDEX([1]Лист1!$B$1:$B$10029,MATCH(S52,[1]Лист1!$A$1:$A$10029,0),1))</f>
        <v>3 306,00</v>
      </c>
      <c r="K52" s="353"/>
      <c r="L52" s="122"/>
      <c r="M52" s="122"/>
      <c r="N52" s="79"/>
      <c r="O52" s="79"/>
      <c r="P52" s="79"/>
      <c r="Q52" s="109" t="s">
        <v>177</v>
      </c>
      <c r="R52" s="77" t="str">
        <f t="shared" si="0"/>
        <v>KS-20-9-G</v>
      </c>
      <c r="S52" s="77" t="str">
        <f t="shared" si="1"/>
        <v>KS-20-9-S</v>
      </c>
      <c r="T52" s="77" t="str">
        <f t="shared" si="2"/>
        <v>KS-20-9-GS</v>
      </c>
    </row>
    <row r="53" spans="1:20" s="79" customFormat="1" ht="10.5" customHeight="1">
      <c r="A53" s="74"/>
      <c r="B53" s="79" t="s">
        <v>18</v>
      </c>
      <c r="C53" s="106" t="s">
        <v>178</v>
      </c>
      <c r="D53" s="82">
        <v>2000</v>
      </c>
      <c r="E53" s="82">
        <v>1190</v>
      </c>
      <c r="F53" s="82">
        <v>2200</v>
      </c>
      <c r="G53" s="453">
        <v>1970</v>
      </c>
      <c r="H53" s="493" t="str">
        <f>IF(ISERROR(INDEX([1]Лист1!$B$1:$B$10029,MATCH(Q53,[1]Лист1!$A$1:$A$10029,0),1)),"",INDEX([1]Лист1!$B$1:$B$10029,MATCH(Q53,[1]Лист1!$A$1:$A$10029,0),1))</f>
        <v>3 348,00</v>
      </c>
      <c r="I53" s="493" t="str">
        <f>IF(ISERROR(INDEX([1]Лист1!$B$1:$B$10029,MATCH(R53,[1]Лист1!$A$1:$A$10029,0),1)),"",INDEX([1]Лист1!$B$1:$B$10029,MATCH(R53,[1]Лист1!$A$1:$A$10029,0),1))</f>
        <v/>
      </c>
      <c r="J53" s="84" t="str">
        <f>IF(ISERROR(INDEX([1]Лист1!$B$1:$B$10029,MATCH(S53,[1]Лист1!$A$1:$A$10029,0),1)),"",INDEX([1]Лист1!$B$1:$B$10029,MATCH(S53,[1]Лист1!$A$1:$A$10029,0),1))</f>
        <v>4 348,00</v>
      </c>
      <c r="K53" s="52" t="str">
        <f>IF(ISERROR(INDEX([1]Лист1!$B$1:$B$10029,MATCH(R53,[1]Лист1!$A$1:$A$10029,0),1)),"",INDEX([1]Лист1!$B$1:$B$10029,MATCH(R53,[1]Лист1!$A$1:$A$10029,0),1))</f>
        <v/>
      </c>
      <c r="L53" s="105"/>
      <c r="M53" s="105"/>
      <c r="Q53" s="108" t="s">
        <v>179</v>
      </c>
      <c r="R53" s="85" t="str">
        <f t="shared" si="0"/>
        <v>KS-20-12-G</v>
      </c>
      <c r="S53" s="85" t="str">
        <f t="shared" si="1"/>
        <v>KS-20-12-S</v>
      </c>
      <c r="T53" s="85" t="str">
        <f t="shared" si="2"/>
        <v>KS-20-12-GS</v>
      </c>
    </row>
    <row r="54" spans="1:20" s="123" customFormat="1" ht="10.5" customHeight="1">
      <c r="A54" s="74"/>
      <c r="B54" s="79" t="s">
        <v>18</v>
      </c>
      <c r="C54" s="441" t="s">
        <v>180</v>
      </c>
      <c r="D54" s="442">
        <v>2000</v>
      </c>
      <c r="E54" s="442">
        <v>1490</v>
      </c>
      <c r="F54" s="442">
        <v>2200</v>
      </c>
      <c r="G54" s="442">
        <v>2470</v>
      </c>
      <c r="H54" s="498" t="str">
        <f>IF(ISERROR(INDEX([1]Лист1!$B$1:$B$10029,MATCH(Q54,[1]Лист1!$A$1:$A$10029,0),1)),"",INDEX([1]Лист1!$B$1:$B$10029,MATCH(Q54,[1]Лист1!$A$1:$A$10029,0),1))</f>
        <v>4 134,00</v>
      </c>
      <c r="I54" s="495" t="str">
        <f>IF(ISERROR(INDEX([1]Лист1!$B$1:$B$10029,MATCH(R54,[1]Лист1!$A$1:$A$10029,0),1)),"",INDEX([1]Лист1!$B$1:$B$10029,MATCH(R54,[1]Лист1!$A$1:$A$10029,0),1))</f>
        <v/>
      </c>
      <c r="J54" s="496" t="str">
        <f>IF(ISERROR(INDEX([1]Лист1!$B$1:$B$10029,MATCH(S54,[1]Лист1!$A$1:$A$10029,0),1)),"",INDEX([1]Лист1!$B$1:$B$10029,MATCH(S54,[1]Лист1!$A$1:$A$10029,0),1))</f>
        <v>5 384,00</v>
      </c>
      <c r="K54" s="451" t="str">
        <f>IF(ISERROR(INDEX([1]Лист1!$B$1:$B$10029,MATCH(R54,[1]Лист1!$A$1:$A$10029,0),1)),"",INDEX([1]Лист1!$B$1:$B$10029,MATCH(R54,[1]Лист1!$A$1:$A$10029,0),1))</f>
        <v/>
      </c>
      <c r="L54" s="105"/>
      <c r="M54" s="105"/>
      <c r="N54" s="79"/>
      <c r="O54" s="79"/>
      <c r="P54" s="79"/>
      <c r="Q54" s="109" t="s">
        <v>181</v>
      </c>
      <c r="R54" s="77" t="str">
        <f t="shared" si="0"/>
        <v>KS-20-15-G</v>
      </c>
      <c r="S54" s="77" t="str">
        <f t="shared" si="1"/>
        <v>KS-20-15-S</v>
      </c>
      <c r="T54" s="77" t="str">
        <f t="shared" si="2"/>
        <v>KS-20-15-GS</v>
      </c>
    </row>
    <row r="55" spans="1:20" s="79" customFormat="1" ht="10.5" customHeight="1">
      <c r="A55" s="74"/>
      <c r="B55" s="79" t="s">
        <v>18</v>
      </c>
      <c r="C55" s="81" t="s">
        <v>182</v>
      </c>
      <c r="D55" s="82">
        <v>2000</v>
      </c>
      <c r="E55" s="82">
        <v>1790</v>
      </c>
      <c r="F55" s="82">
        <v>2200</v>
      </c>
      <c r="G55" s="82">
        <v>2960</v>
      </c>
      <c r="H55" s="82" t="str">
        <f>IF(ISERROR(INDEX([1]Лист1!$B$1:$B$10029,MATCH(Q55,[1]Лист1!$A$1:$A$10029,0),1)),"",INDEX([1]Лист1!$B$1:$B$10029,MATCH(Q55,[1]Лист1!$A$1:$A$10029,0),1))</f>
        <v>4 938,00</v>
      </c>
      <c r="I55" s="83" t="str">
        <f>IF(ISERROR(INDEX([1]Лист1!$B$1:$B$10029,MATCH(R55,[1]Лист1!$A$1:$A$10029,0),1)),"",INDEX([1]Лист1!$B$1:$B$10029,MATCH(R55,[1]Лист1!$A$1:$A$10029,0),1))</f>
        <v/>
      </c>
      <c r="J55" s="84" t="str">
        <f>IF(ISERROR(INDEX([1]Лист1!$B$1:$B$10029,MATCH(S55,[1]Лист1!$A$1:$A$10029,0),1)),"",INDEX([1]Лист1!$B$1:$B$10029,MATCH(S55,[1]Лист1!$A$1:$A$10029,0),1))</f>
        <v>6 438,00</v>
      </c>
      <c r="K55" s="133" t="str">
        <f>IF(ISERROR(INDEX([1]Лист1!$B$1:$B$10029,MATCH(R55,[1]Лист1!$A$1:$A$10029,0),1)),"",INDEX([1]Лист1!$B$1:$B$10029,MATCH(R55,[1]Лист1!$A$1:$A$10029,0),1))</f>
        <v/>
      </c>
      <c r="L55" s="105"/>
      <c r="M55" s="105"/>
      <c r="Q55" s="108" t="s">
        <v>183</v>
      </c>
      <c r="R55" s="85" t="str">
        <f t="shared" si="0"/>
        <v>KS-20-18-G</v>
      </c>
      <c r="S55" s="85" t="str">
        <f t="shared" si="1"/>
        <v>KS-20-18-S</v>
      </c>
      <c r="T55" s="85" t="str">
        <f t="shared" si="2"/>
        <v>KS-20-18-GS</v>
      </c>
    </row>
    <row r="56" spans="1:20" s="123" customFormat="1" ht="10.5" customHeight="1">
      <c r="A56" s="74"/>
      <c r="B56" s="79" t="s">
        <v>18</v>
      </c>
      <c r="C56" s="441" t="s">
        <v>184</v>
      </c>
      <c r="D56" s="442">
        <v>2000</v>
      </c>
      <c r="E56" s="442">
        <v>1990</v>
      </c>
      <c r="F56" s="442">
        <v>2200</v>
      </c>
      <c r="G56" s="442">
        <v>3290</v>
      </c>
      <c r="H56" s="498" t="s">
        <v>16</v>
      </c>
      <c r="I56" s="495" t="str">
        <f>IF(ISERROR(INDEX([1]Лист1!$B$1:$B$10029,MATCH(R56,[1]Лист1!$A$1:$A$10029,0),1)),"",INDEX([1]Лист1!$B$1:$B$10029,MATCH(R56,[1]Лист1!$A$1:$A$10029,0),1))</f>
        <v/>
      </c>
      <c r="J56" s="496" t="s">
        <v>16</v>
      </c>
      <c r="K56" s="451" t="str">
        <f>IF(ISERROR(INDEX([1]Лист1!$B$1:$B$10029,MATCH(R56,[1]Лист1!$A$1:$A$10029,0),1)),"",INDEX([1]Лист1!$B$1:$B$10029,MATCH(R56,[1]Лист1!$A$1:$A$10029,0),1))</f>
        <v/>
      </c>
      <c r="L56" s="122"/>
      <c r="M56" s="122"/>
      <c r="N56" s="79"/>
      <c r="O56" s="79"/>
      <c r="P56" s="79"/>
      <c r="Q56" s="109" t="s">
        <v>185</v>
      </c>
      <c r="R56" s="77" t="str">
        <f t="shared" si="0"/>
        <v>KS-20-20-G</v>
      </c>
      <c r="S56" s="77" t="str">
        <f t="shared" si="1"/>
        <v>KS-20-20-S</v>
      </c>
      <c r="T56" s="77" t="str">
        <f t="shared" si="2"/>
        <v>KS-20-20-GS</v>
      </c>
    </row>
    <row r="57" spans="1:20" s="123" customFormat="1" ht="11.25" customHeight="1">
      <c r="A57" s="74"/>
      <c r="B57" s="79" t="s">
        <v>18</v>
      </c>
      <c r="C57" s="114" t="s">
        <v>186</v>
      </c>
      <c r="D57" s="82">
        <v>2000</v>
      </c>
      <c r="E57" s="82">
        <v>890</v>
      </c>
      <c r="F57" s="82">
        <v>2422</v>
      </c>
      <c r="G57" s="82">
        <v>3260</v>
      </c>
      <c r="H57" s="82" t="str">
        <f>IF(ISERROR(INDEX([1]Лист1!$B$1:$B$10029,MATCH(Q57,[1]Лист1!$A$1:$A$10029,0),1)),"",INDEX([1]Лист1!$B$1:$B$10029,MATCH(Q57,[1]Лист1!$A$1:$A$10029,0),1))</f>
        <v>11 733,66</v>
      </c>
      <c r="I57" s="453"/>
      <c r="J57" s="84" t="str">
        <f>IF(ISERROR(INDEX([1]Лист1!$B$1:$B$10029,MATCH(S57,[1]Лист1!$A$1:$A$10029,0),1)),"",INDEX([1]Лист1!$B$1:$B$10029,MATCH(S57,[1]Лист1!$A$1:$A$10029,0),1))</f>
        <v>12 483,66</v>
      </c>
      <c r="K57" s="133"/>
      <c r="L57" s="122"/>
      <c r="M57" s="122"/>
      <c r="N57" s="79"/>
      <c r="O57" s="79"/>
      <c r="P57" s="79"/>
      <c r="Q57" s="125" t="s">
        <v>187</v>
      </c>
      <c r="R57" s="77"/>
      <c r="S57" s="126" t="s">
        <v>188</v>
      </c>
      <c r="T57" s="77"/>
    </row>
    <row r="58" spans="1:20" s="123" customFormat="1" ht="11.25" customHeight="1">
      <c r="A58" s="74"/>
      <c r="B58" s="79" t="s">
        <v>18</v>
      </c>
      <c r="C58" s="441" t="s">
        <v>189</v>
      </c>
      <c r="D58" s="442">
        <v>2000</v>
      </c>
      <c r="E58" s="442">
        <v>890</v>
      </c>
      <c r="F58" s="442">
        <v>2422</v>
      </c>
      <c r="G58" s="442">
        <v>3260</v>
      </c>
      <c r="H58" s="498" t="str">
        <f>IF(ISERROR(INDEX([1]Лист1!$B$1:$B$10029,MATCH(Q58,[1]Лист1!$A$1:$A$10029,0),1)),"",INDEX([1]Лист1!$B$1:$B$10029,MATCH(Q58,[1]Лист1!$A$1:$A$10029,0),1))</f>
        <v>16 427,12</v>
      </c>
      <c r="I58" s="495"/>
      <c r="J58" s="496" t="str">
        <f>IF(ISERROR(INDEX([1]Лист1!$B$1:$B$10029,MATCH(S58,[1]Лист1!$A$1:$A$10029,0),1)),"",INDEX([1]Лист1!$B$1:$B$10029,MATCH(S58,[1]Лист1!$A$1:$A$10029,0),1))</f>
        <v>17 177,12</v>
      </c>
      <c r="K58" s="451"/>
      <c r="L58" s="122"/>
      <c r="M58" s="122"/>
      <c r="N58" s="79"/>
      <c r="O58" s="79"/>
      <c r="P58" s="79"/>
      <c r="Q58" s="126" t="s">
        <v>190</v>
      </c>
      <c r="R58" s="77"/>
      <c r="S58" s="126" t="s">
        <v>191</v>
      </c>
      <c r="T58" s="77"/>
    </row>
    <row r="59" spans="1:20" s="123" customFormat="1" ht="11.25" customHeight="1">
      <c r="A59" s="74"/>
      <c r="B59" s="79" t="s">
        <v>18</v>
      </c>
      <c r="C59" s="124" t="s">
        <v>192</v>
      </c>
      <c r="D59" s="82">
        <v>2000</v>
      </c>
      <c r="E59" s="82">
        <v>990</v>
      </c>
      <c r="F59" s="82">
        <v>2422</v>
      </c>
      <c r="G59" s="453">
        <v>3630</v>
      </c>
      <c r="H59" s="493" t="str">
        <f>IF(ISERROR(INDEX([1]Лист1!$B$1:$B$10029,MATCH(Q59,[1]Лист1!$A$1:$A$10029,0),1)),"",INDEX([1]Лист1!$B$1:$B$10029,MATCH(Q59,[1]Лист1!$A$1:$A$10029,0),1))</f>
        <v>13 052,04</v>
      </c>
      <c r="I59" s="493"/>
      <c r="J59" s="84" t="str">
        <f>IF(ISERROR(INDEX([1]Лист1!$B$1:$B$10029,MATCH(S59,[1]Лист1!$A$1:$A$10029,0),1)),"",INDEX([1]Лист1!$B$1:$B$10029,MATCH(S59,[1]Лист1!$A$1:$A$10029,0),1))</f>
        <v>13 802,04</v>
      </c>
      <c r="K59" s="52"/>
      <c r="L59" s="122"/>
      <c r="M59" s="122"/>
      <c r="N59" s="79"/>
      <c r="O59" s="79"/>
      <c r="P59" s="79"/>
      <c r="Q59" s="125" t="s">
        <v>193</v>
      </c>
      <c r="R59" s="77"/>
      <c r="S59" s="125" t="s">
        <v>194</v>
      </c>
      <c r="T59" s="77"/>
    </row>
    <row r="60" spans="1:20" s="123" customFormat="1" ht="11.25" customHeight="1">
      <c r="A60" s="74"/>
      <c r="B60" s="79" t="s">
        <v>18</v>
      </c>
      <c r="C60" s="441" t="s">
        <v>195</v>
      </c>
      <c r="D60" s="442">
        <v>2000</v>
      </c>
      <c r="E60" s="442">
        <v>990</v>
      </c>
      <c r="F60" s="442">
        <v>2422</v>
      </c>
      <c r="G60" s="442">
        <v>3630</v>
      </c>
      <c r="H60" s="498" t="str">
        <f>IF(ISERROR(INDEX([1]Лист1!$B$1:$B$10029,MATCH(Q60,[1]Лист1!$A$1:$A$10029,0),1)),"",INDEX([1]Лист1!$B$1:$B$10029,MATCH(Q60,[1]Лист1!$A$1:$A$10029,0),1))</f>
        <v>18 272,86</v>
      </c>
      <c r="I60" s="495"/>
      <c r="J60" s="496" t="str">
        <f>IF(ISERROR(INDEX([1]Лист1!$B$1:$B$10029,MATCH(S60,[1]Лист1!$A$1:$A$10029,0),1)),"",INDEX([1]Лист1!$B$1:$B$10029,MATCH(S60,[1]Лист1!$A$1:$A$10029,0),1))</f>
        <v>19 022,86</v>
      </c>
      <c r="K60" s="451"/>
      <c r="L60" s="122"/>
      <c r="M60" s="122"/>
      <c r="N60" s="79"/>
      <c r="O60" s="79"/>
      <c r="P60" s="79"/>
      <c r="Q60" s="126" t="s">
        <v>196</v>
      </c>
      <c r="R60" s="77"/>
      <c r="S60" s="126" t="s">
        <v>197</v>
      </c>
      <c r="T60" s="77"/>
    </row>
    <row r="61" spans="1:20" s="123" customFormat="1" ht="11.25" customHeight="1">
      <c r="A61" s="74"/>
      <c r="B61" s="79" t="s">
        <v>18</v>
      </c>
      <c r="C61" s="81" t="s">
        <v>198</v>
      </c>
      <c r="D61" s="82">
        <v>2000</v>
      </c>
      <c r="E61" s="82">
        <v>1190</v>
      </c>
      <c r="F61" s="82">
        <v>2422</v>
      </c>
      <c r="G61" s="82">
        <v>4360</v>
      </c>
      <c r="H61" s="82" t="str">
        <f>IF(ISERROR(INDEX([1]Лист1!$B$1:$B$10029,MATCH(Q61,[1]Лист1!$A$1:$A$10029,0),1)),"",INDEX([1]Лист1!$B$1:$B$10029,MATCH(Q61,[1]Лист1!$A$1:$A$10029,0),1))</f>
        <v>15 688,82</v>
      </c>
      <c r="I61" s="83"/>
      <c r="J61" s="84" t="str">
        <f>IF(ISERROR(INDEX([1]Лист1!$B$1:$B$10029,MATCH(S61,[1]Лист1!$A$1:$A$10029,0),1)),"",INDEX([1]Лист1!$B$1:$B$10029,MATCH(S61,[1]Лист1!$A$1:$A$10029,0),1))</f>
        <v>16 688,82</v>
      </c>
      <c r="K61" s="133"/>
      <c r="L61" s="122"/>
      <c r="M61" s="122"/>
      <c r="N61" s="79"/>
      <c r="O61" s="79"/>
      <c r="P61" s="79"/>
      <c r="Q61" s="125" t="s">
        <v>199</v>
      </c>
      <c r="R61" s="77"/>
      <c r="S61" s="125" t="s">
        <v>200</v>
      </c>
      <c r="T61" s="77"/>
    </row>
    <row r="62" spans="1:20" s="123" customFormat="1" ht="11.25" customHeight="1">
      <c r="A62" s="74"/>
      <c r="B62" s="79" t="s">
        <v>18</v>
      </c>
      <c r="C62" s="441" t="s">
        <v>201</v>
      </c>
      <c r="D62" s="442">
        <v>2000</v>
      </c>
      <c r="E62" s="442">
        <v>1190</v>
      </c>
      <c r="F62" s="442">
        <v>2422</v>
      </c>
      <c r="G62" s="442">
        <v>4360</v>
      </c>
      <c r="H62" s="498" t="str">
        <f>IF(ISERROR(INDEX([1]Лист1!$B$1:$B$10029,MATCH(Q62,[1]Лист1!$A$1:$A$10029,0),1)),"",INDEX([1]Лист1!$B$1:$B$10029,MATCH(Q62,[1]Лист1!$A$1:$A$10029,0),1))</f>
        <v>21 964,35</v>
      </c>
      <c r="I62" s="495"/>
      <c r="J62" s="496" t="str">
        <f>IF(ISERROR(INDEX([1]Лист1!$B$1:$B$10029,MATCH(S62,[1]Лист1!$A$1:$A$10029,0),1)),"",INDEX([1]Лист1!$B$1:$B$10029,MATCH(S62,[1]Лист1!$A$1:$A$10029,0),1))</f>
        <v>22 964,35</v>
      </c>
      <c r="K62" s="451"/>
      <c r="L62" s="122"/>
      <c r="M62" s="122"/>
      <c r="N62" s="79"/>
      <c r="O62" s="79"/>
      <c r="P62" s="79"/>
      <c r="Q62" s="125" t="s">
        <v>202</v>
      </c>
      <c r="R62" s="77"/>
      <c r="S62" s="125" t="s">
        <v>203</v>
      </c>
      <c r="T62" s="77"/>
    </row>
    <row r="63" spans="1:20" s="123" customFormat="1" ht="11.25" customHeight="1">
      <c r="A63" s="74"/>
      <c r="B63" s="79" t="s">
        <v>18</v>
      </c>
      <c r="C63" s="114" t="s">
        <v>204</v>
      </c>
      <c r="D63" s="82">
        <v>2000</v>
      </c>
      <c r="E63" s="82">
        <v>1490</v>
      </c>
      <c r="F63" s="82">
        <v>2422</v>
      </c>
      <c r="G63" s="82">
        <v>5460</v>
      </c>
      <c r="H63" s="82" t="str">
        <f>IF(ISERROR(INDEX([1]Лист1!$B$1:$B$10029,MATCH(Q63,[1]Лист1!$A$1:$A$10029,0),1)),"",INDEX([1]Лист1!$B$1:$B$10029,MATCH(Q63,[1]Лист1!$A$1:$A$10029,0),1))</f>
        <v>19 643,99</v>
      </c>
      <c r="I63" s="453"/>
      <c r="J63" s="84" t="str">
        <f>IF(ISERROR(INDEX([1]Лист1!$B$1:$B$10029,MATCH(S63,[1]Лист1!$A$1:$A$10029,0),1)),"",INDEX([1]Лист1!$B$1:$B$10029,MATCH(S63,[1]Лист1!$A$1:$A$10029,0),1))</f>
        <v>20 893,99</v>
      </c>
      <c r="K63" s="133"/>
      <c r="L63" s="122"/>
      <c r="M63" s="122"/>
      <c r="N63" s="79"/>
      <c r="O63" s="79"/>
      <c r="P63" s="79"/>
      <c r="Q63" s="125" t="s">
        <v>205</v>
      </c>
      <c r="R63" s="77"/>
      <c r="S63" s="125" t="s">
        <v>206</v>
      </c>
      <c r="T63" s="77"/>
    </row>
    <row r="64" spans="1:20" s="123" customFormat="1" ht="11.25" customHeight="1">
      <c r="A64" s="74"/>
      <c r="B64" s="79" t="s">
        <v>18</v>
      </c>
      <c r="C64" s="441" t="s">
        <v>207</v>
      </c>
      <c r="D64" s="442">
        <v>2000</v>
      </c>
      <c r="E64" s="442">
        <v>1490</v>
      </c>
      <c r="F64" s="442">
        <v>2422</v>
      </c>
      <c r="G64" s="442">
        <v>5460</v>
      </c>
      <c r="H64" s="498" t="str">
        <f>IF(ISERROR(INDEX([1]Лист1!$B$1:$B$10029,MATCH(Q64,[1]Лист1!$A$1:$A$10029,0),1)),"",INDEX([1]Лист1!$B$1:$B$10029,MATCH(Q64,[1]Лист1!$A$1:$A$10029,0),1))</f>
        <v>36 730,30</v>
      </c>
      <c r="I64" s="495"/>
      <c r="J64" s="496" t="str">
        <f>IF(ISERROR(INDEX([1]Лист1!$B$1:$B$10029,MATCH(S64,[1]Лист1!$A$1:$A$10029,0),1)),"",INDEX([1]Лист1!$B$1:$B$10029,MATCH(S64,[1]Лист1!$A$1:$A$10029,0),1))</f>
        <v>38 480,30</v>
      </c>
      <c r="K64" s="451"/>
      <c r="L64" s="122"/>
      <c r="M64" s="122"/>
      <c r="N64" s="79"/>
      <c r="O64" s="79"/>
      <c r="P64" s="79"/>
      <c r="Q64" s="125" t="s">
        <v>208</v>
      </c>
      <c r="R64" s="77"/>
      <c r="S64" s="125" t="s">
        <v>209</v>
      </c>
      <c r="T64" s="77"/>
    </row>
    <row r="65" spans="1:20" s="123" customFormat="1" ht="11.25" customHeight="1">
      <c r="A65" s="74"/>
      <c r="B65" s="79" t="s">
        <v>18</v>
      </c>
      <c r="C65" s="124" t="s">
        <v>210</v>
      </c>
      <c r="D65" s="82">
        <v>2000</v>
      </c>
      <c r="E65" s="82">
        <v>1790</v>
      </c>
      <c r="F65" s="82">
        <v>2422</v>
      </c>
      <c r="G65" s="453">
        <v>6560</v>
      </c>
      <c r="H65" s="493" t="str">
        <f>IF(ISERROR(INDEX([1]Лист1!$B$1:$B$10029,MATCH(Q65,[1]Лист1!$A$1:$A$10029,0),1)),"",INDEX([1]Лист1!$B$1:$B$10029,MATCH(Q65,[1]Лист1!$A$1:$A$10029,0),1))</f>
        <v>23 599,15</v>
      </c>
      <c r="I65" s="493"/>
      <c r="J65" s="84" t="str">
        <f>IF(ISERROR(INDEX([1]Лист1!$B$1:$B$10029,MATCH(S65,[1]Лист1!$A$1:$A$10029,0),1)),"",INDEX([1]Лист1!$B$1:$B$10029,MATCH(S65,[1]Лист1!$A$1:$A$10029,0),1))</f>
        <v>25 099,15</v>
      </c>
      <c r="K65" s="52"/>
      <c r="L65" s="122"/>
      <c r="M65" s="122"/>
      <c r="N65" s="79"/>
      <c r="O65" s="79"/>
      <c r="P65" s="79"/>
      <c r="Q65" s="126" t="s">
        <v>211</v>
      </c>
      <c r="R65" s="77"/>
      <c r="S65" s="126" t="s">
        <v>212</v>
      </c>
      <c r="T65" s="77"/>
    </row>
    <row r="66" spans="1:20" s="123" customFormat="1" ht="11.25" customHeight="1">
      <c r="A66" s="74"/>
      <c r="B66" s="79" t="s">
        <v>18</v>
      </c>
      <c r="C66" s="441" t="s">
        <v>213</v>
      </c>
      <c r="D66" s="442">
        <v>2000</v>
      </c>
      <c r="E66" s="442">
        <v>1790</v>
      </c>
      <c r="F66" s="442">
        <v>2422</v>
      </c>
      <c r="G66" s="442">
        <v>6560</v>
      </c>
      <c r="H66" s="498" t="str">
        <f>IF(ISERROR(INDEX([1]Лист1!$B$1:$B$10029,MATCH(Q66,[1]Лист1!$A$1:$A$10029,0),1)),"",INDEX([1]Лист1!$B$1:$B$10029,MATCH(Q66,[1]Лист1!$A$1:$A$10029,0),1))</f>
        <v>33 038,81</v>
      </c>
      <c r="I66" s="495"/>
      <c r="J66" s="496" t="str">
        <f>IF(ISERROR(INDEX([1]Лист1!$B$1:$B$10029,MATCH(S66,[1]Лист1!$A$1:$A$10029,0),1)),"",INDEX([1]Лист1!$B$1:$B$10029,MATCH(S66,[1]Лист1!$A$1:$A$10029,0),1))</f>
        <v>34 538,81</v>
      </c>
      <c r="K66" s="451"/>
      <c r="L66" s="122"/>
      <c r="M66" s="122"/>
      <c r="N66" s="79"/>
      <c r="O66" s="79"/>
      <c r="P66" s="79"/>
      <c r="Q66" s="125" t="s">
        <v>214</v>
      </c>
      <c r="R66" s="77"/>
      <c r="S66" s="125" t="s">
        <v>215</v>
      </c>
      <c r="T66" s="77"/>
    </row>
    <row r="67" spans="1:20" s="123" customFormat="1" ht="11.25" customHeight="1">
      <c r="A67" s="74"/>
      <c r="B67" s="79" t="s">
        <v>18</v>
      </c>
      <c r="C67" s="81" t="s">
        <v>216</v>
      </c>
      <c r="D67" s="82">
        <v>2000</v>
      </c>
      <c r="E67" s="82">
        <v>1990</v>
      </c>
      <c r="F67" s="82">
        <v>2422</v>
      </c>
      <c r="G67" s="82">
        <v>7290</v>
      </c>
      <c r="H67" s="82" t="str">
        <f>IF(ISERROR(INDEX([1]Лист1!$B$1:$B$10029,MATCH(Q67,[1]Лист1!$A$1:$A$10029,0),1)),"",INDEX([1]Лист1!$B$1:$B$10029,MATCH(Q67,[1]Лист1!$A$1:$A$10029,0),1))</f>
        <v>26 235,93</v>
      </c>
      <c r="I67" s="83"/>
      <c r="J67" s="84" t="str">
        <f>IF(ISERROR(INDEX([1]Лист1!$B$1:$B$10029,MATCH(S67,[1]Лист1!$A$1:$A$10029,0),1)),"",INDEX([1]Лист1!$B$1:$B$10029,MATCH(S67,[1]Лист1!$A$1:$A$10029,0),1))</f>
        <v>27 985,93</v>
      </c>
      <c r="K67" s="133"/>
      <c r="L67" s="122"/>
      <c r="M67" s="122"/>
      <c r="N67" s="79"/>
      <c r="O67" s="79"/>
      <c r="P67" s="79"/>
      <c r="Q67" s="125" t="s">
        <v>217</v>
      </c>
      <c r="R67" s="77"/>
      <c r="S67" s="125" t="s">
        <v>218</v>
      </c>
      <c r="T67" s="77"/>
    </row>
    <row r="68" spans="1:20" s="123" customFormat="1" ht="11.25" customHeight="1">
      <c r="A68" s="74"/>
      <c r="B68" s="79" t="s">
        <v>18</v>
      </c>
      <c r="C68" s="441" t="s">
        <v>219</v>
      </c>
      <c r="D68" s="442">
        <v>2000</v>
      </c>
      <c r="E68" s="442">
        <v>1990</v>
      </c>
      <c r="F68" s="442">
        <v>2422</v>
      </c>
      <c r="G68" s="442">
        <v>7290</v>
      </c>
      <c r="H68" s="498" t="str">
        <f>IF(ISERROR(INDEX([1]Лист1!$B$1:$B$10029,MATCH(Q68,[1]Лист1!$A$1:$A$10029,0),1)),"",INDEX([1]Лист1!$B$1:$B$10029,MATCH(Q68,[1]Лист1!$A$1:$A$10029,0),1))</f>
        <v>36 730,30</v>
      </c>
      <c r="I68" s="495"/>
      <c r="J68" s="496" t="str">
        <f>IF(ISERROR(INDEX([1]Лист1!$B$1:$B$10029,MATCH(S68,[1]Лист1!$A$1:$A$10029,0),1)),"",INDEX([1]Лист1!$B$1:$B$10029,MATCH(S68,[1]Лист1!$A$1:$A$10029,0),1))</f>
        <v>38 480,30</v>
      </c>
      <c r="K68" s="451"/>
      <c r="L68" s="122"/>
      <c r="M68" s="122"/>
      <c r="N68" s="79"/>
      <c r="O68" s="79"/>
      <c r="P68" s="79"/>
      <c r="Q68" s="125" t="s">
        <v>208</v>
      </c>
      <c r="R68" s="77"/>
      <c r="S68" s="125" t="s">
        <v>209</v>
      </c>
      <c r="T68" s="77"/>
    </row>
    <row r="69" spans="1:20" s="131" customFormat="1" ht="10.5" customHeight="1">
      <c r="A69" s="119"/>
      <c r="B69" s="79" t="s">
        <v>18</v>
      </c>
      <c r="C69" s="114" t="s">
        <v>220</v>
      </c>
      <c r="D69" s="82">
        <v>2400</v>
      </c>
      <c r="E69" s="82">
        <v>1190</v>
      </c>
      <c r="F69" s="82">
        <v>2640</v>
      </c>
      <c r="G69" s="82">
        <v>2820</v>
      </c>
      <c r="H69" s="82" t="str">
        <f>IF(ISERROR(INDEX([1]Лист1!$B$1:$B$10029,MATCH(Q69,[1]Лист1!$A$1:$A$10029,0),1)),"",INDEX([1]Лист1!$B$1:$B$10029,MATCH(Q69,[1]Лист1!$A$1:$A$10029,0),1))</f>
        <v>4 632,00</v>
      </c>
      <c r="I69" s="453" t="str">
        <f>IF(ISERROR(INDEX([1]Лист1!$B$1:$B$10029,MATCH(R69,[1]Лист1!$A$1:$A$10029,0),1)),"",INDEX([1]Лист1!$B$1:$B$10029,MATCH(R69,[1]Лист1!$A$1:$A$10029,0),1))</f>
        <v/>
      </c>
      <c r="J69" s="84" t="str">
        <f>IF(ISERROR(INDEX([1]Лист1!$B$1:$B$10029,MATCH(S69,[1]Лист1!$A$1:$A$10029,0),1)),"",INDEX([1]Лист1!$B$1:$B$10029,MATCH(S69,[1]Лист1!$A$1:$A$10029,0),1))</f>
        <v>5 632,00</v>
      </c>
      <c r="K69" s="133" t="str">
        <f>IF(ISERROR(INDEX([1]Лист1!$B$1:$B$10029,MATCH(R69,[1]Лист1!$A$1:$A$10029,0),1)),"",INDEX([1]Лист1!$B$1:$B$10029,MATCH(R69,[1]Лист1!$A$1:$A$10029,0),1))</f>
        <v/>
      </c>
      <c r="L69" s="129"/>
      <c r="M69" s="129"/>
      <c r="N69" s="130"/>
      <c r="Q69" s="132" t="s">
        <v>221</v>
      </c>
      <c r="R69" s="133" t="str">
        <f t="shared" ref="R69:R79" si="3">Q69&amp;"-G"</f>
        <v>KS-24-12-G</v>
      </c>
      <c r="S69" s="133" t="str">
        <f t="shared" ref="S69:S79" si="4">Q69&amp;"-S"</f>
        <v>KS-24-12-S</v>
      </c>
      <c r="T69" s="133" t="str">
        <f t="shared" ref="T69:T79" si="5">Q69&amp;"-GS"</f>
        <v>KS-24-12-GS</v>
      </c>
    </row>
    <row r="70" spans="1:20" s="131" customFormat="1" ht="10.5" customHeight="1">
      <c r="A70" s="119"/>
      <c r="B70" s="79" t="s">
        <v>18</v>
      </c>
      <c r="C70" s="441" t="s">
        <v>222</v>
      </c>
      <c r="D70" s="442">
        <v>2400</v>
      </c>
      <c r="E70" s="442">
        <v>1490</v>
      </c>
      <c r="F70" s="442">
        <v>2640</v>
      </c>
      <c r="G70" s="442">
        <v>3540</v>
      </c>
      <c r="H70" s="498" t="s">
        <v>16</v>
      </c>
      <c r="I70" s="495" t="str">
        <f>IF(ISERROR(INDEX([1]Лист1!$B$1:$B$10029,MATCH(R70,[1]Лист1!$A$1:$A$10029,0),1)),"",INDEX([1]Лист1!$B$1:$B$10029,MATCH(R70,[1]Лист1!$A$1:$A$10029,0),1))</f>
        <v/>
      </c>
      <c r="J70" s="496" t="s">
        <v>16</v>
      </c>
      <c r="K70" s="451" t="str">
        <f>IF(ISERROR(INDEX([1]Лист1!$B$1:$B$10029,MATCH(R70,[1]Лист1!$A$1:$A$10029,0),1)),"",INDEX([1]Лист1!$B$1:$B$10029,MATCH(R70,[1]Лист1!$A$1:$A$10029,0),1))</f>
        <v/>
      </c>
      <c r="L70" s="129"/>
      <c r="M70" s="129"/>
      <c r="N70" s="130"/>
      <c r="Q70" s="137" t="s">
        <v>223</v>
      </c>
      <c r="R70" s="77" t="str">
        <f t="shared" si="3"/>
        <v>KS-24-15-G</v>
      </c>
      <c r="S70" s="77" t="str">
        <f t="shared" si="4"/>
        <v>KS-24-15-S</v>
      </c>
      <c r="T70" s="77" t="str">
        <f t="shared" si="5"/>
        <v>KS-24-15-GS</v>
      </c>
    </row>
    <row r="71" spans="1:20" s="131" customFormat="1" ht="10.5" customHeight="1">
      <c r="A71" s="119"/>
      <c r="B71" s="79" t="s">
        <v>18</v>
      </c>
      <c r="C71" s="106" t="s">
        <v>224</v>
      </c>
      <c r="D71" s="82">
        <v>2400</v>
      </c>
      <c r="E71" s="82">
        <v>1790</v>
      </c>
      <c r="F71" s="82">
        <v>2640</v>
      </c>
      <c r="G71" s="453">
        <v>4250</v>
      </c>
      <c r="H71" s="493" t="s">
        <v>16</v>
      </c>
      <c r="I71" s="493" t="str">
        <f>IF(ISERROR(INDEX([1]Лист1!$B$1:$B$10029,MATCH(R71,[1]Лист1!$A$1:$A$10029,0),1)),"",INDEX([1]Лист1!$B$1:$B$10029,MATCH(R71,[1]Лист1!$A$1:$A$10029,0),1))</f>
        <v/>
      </c>
      <c r="J71" s="84" t="s">
        <v>16</v>
      </c>
      <c r="K71" s="52" t="str">
        <f>IF(ISERROR(INDEX([1]Лист1!$B$1:$B$10029,MATCH(R71,[1]Лист1!$A$1:$A$10029,0),1)),"",INDEX([1]Лист1!$B$1:$B$10029,MATCH(R71,[1]Лист1!$A$1:$A$10029,0),1))</f>
        <v/>
      </c>
      <c r="L71" s="129"/>
      <c r="M71" s="129"/>
      <c r="N71" s="130"/>
      <c r="Q71" s="132" t="s">
        <v>225</v>
      </c>
      <c r="R71" s="133" t="str">
        <f t="shared" si="3"/>
        <v>KS-24-18-G</v>
      </c>
      <c r="S71" s="133" t="str">
        <f t="shared" si="4"/>
        <v>KS-24-18-S</v>
      </c>
      <c r="T71" s="133" t="str">
        <f t="shared" si="5"/>
        <v>KS-24-18-GS</v>
      </c>
    </row>
    <row r="72" spans="1:20" s="138" customFormat="1" ht="10.5" customHeight="1">
      <c r="A72" s="119"/>
      <c r="B72" s="131"/>
      <c r="C72" s="441" t="s">
        <v>226</v>
      </c>
      <c r="D72" s="442">
        <v>2400</v>
      </c>
      <c r="E72" s="442">
        <v>1990</v>
      </c>
      <c r="F72" s="442">
        <v>2640</v>
      </c>
      <c r="G72" s="442">
        <v>4720</v>
      </c>
      <c r="H72" s="498" t="str">
        <f>IF(ISERROR(INDEX([1]Лист1!$B$1:$B$10029,MATCH(Q72,[1]Лист1!$A$1:$A$10029,0),1)),"",INDEX([1]Лист1!$B$1:$B$10029,MATCH(Q72,[1]Лист1!$A$1:$A$10029,0),1))</f>
        <v>7 188,00</v>
      </c>
      <c r="I72" s="495" t="str">
        <f>IF(ISERROR(INDEX([1]Лист1!$B$1:$B$10029,MATCH(R72,[1]Лист1!$A$1:$A$10029,0),1)),"",INDEX([1]Лист1!$B$1:$B$10029,MATCH(R72,[1]Лист1!$A$1:$A$10029,0),1))</f>
        <v/>
      </c>
      <c r="J72" s="496" t="str">
        <f>IF(ISERROR(INDEX([1]Лист1!$B$1:$B$10029,MATCH(S72,[1]Лист1!$A$1:$A$10029,0),1)),"",INDEX([1]Лист1!$B$1:$B$10029,MATCH(S72,[1]Лист1!$A$1:$A$10029,0),1))</f>
        <v>8 938,00</v>
      </c>
      <c r="K72" s="451" t="str">
        <f>IF(ISERROR(INDEX([1]Лист1!$B$1:$B$10029,MATCH(R72,[1]Лист1!$A$1:$A$10029,0),1)),"",INDEX([1]Лист1!$B$1:$B$10029,MATCH(R72,[1]Лист1!$A$1:$A$10029,0),1))</f>
        <v/>
      </c>
      <c r="L72" s="129"/>
      <c r="M72" s="129"/>
      <c r="N72" s="130"/>
      <c r="O72" s="131"/>
      <c r="P72" s="131"/>
      <c r="Q72" s="137" t="s">
        <v>227</v>
      </c>
      <c r="R72" s="77" t="str">
        <f t="shared" si="3"/>
        <v>KS-24-20-G</v>
      </c>
      <c r="S72" s="77" t="str">
        <f t="shared" si="4"/>
        <v>KS-24-20-S</v>
      </c>
      <c r="T72" s="77" t="str">
        <f t="shared" si="5"/>
        <v>KS-24-20-GS</v>
      </c>
    </row>
    <row r="73" spans="1:20" s="131" customFormat="1" ht="10.5" customHeight="1">
      <c r="A73" s="119"/>
      <c r="B73" s="79" t="s">
        <v>18</v>
      </c>
      <c r="C73" s="81" t="s">
        <v>228</v>
      </c>
      <c r="D73" s="82">
        <v>2500</v>
      </c>
      <c r="E73" s="82">
        <v>1190</v>
      </c>
      <c r="F73" s="82">
        <v>2700</v>
      </c>
      <c r="G73" s="82">
        <v>2420</v>
      </c>
      <c r="H73" s="82" t="s">
        <v>16</v>
      </c>
      <c r="I73" s="83" t="str">
        <f>IF(ISERROR(INDEX([1]Лист1!$B$1:$B$10029,MATCH(R73,[1]Лист1!$A$1:$A$10029,0),1)),"",INDEX([1]Лист1!$B$1:$B$10029,MATCH(R73,[1]Лист1!$A$1:$A$10029,0),1))</f>
        <v/>
      </c>
      <c r="J73" s="84" t="s">
        <v>16</v>
      </c>
      <c r="K73" s="133" t="str">
        <f>IF(ISERROR(INDEX([1]Лист1!$B$1:$B$10029,MATCH(R73,[1]Лист1!$A$1:$A$10029,0),1)),"",INDEX([1]Лист1!$B$1:$B$10029,MATCH(R73,[1]Лист1!$A$1:$A$10029,0),1))</f>
        <v/>
      </c>
      <c r="L73" s="129"/>
      <c r="M73" s="129"/>
      <c r="N73" s="130"/>
      <c r="Q73" s="132" t="s">
        <v>229</v>
      </c>
      <c r="R73" s="133" t="str">
        <f t="shared" si="3"/>
        <v>KS-25-12-G</v>
      </c>
      <c r="S73" s="133" t="str">
        <f t="shared" si="4"/>
        <v>KS-25-12-S</v>
      </c>
      <c r="T73" s="133" t="str">
        <f t="shared" si="5"/>
        <v>KS-25-12-GS</v>
      </c>
    </row>
    <row r="74" spans="1:20" s="131" customFormat="1" ht="10.5" customHeight="1">
      <c r="A74" s="119"/>
      <c r="B74" s="79" t="s">
        <v>18</v>
      </c>
      <c r="C74" s="441" t="s">
        <v>230</v>
      </c>
      <c r="D74" s="442">
        <v>3000</v>
      </c>
      <c r="E74" s="442">
        <v>490</v>
      </c>
      <c r="F74" s="442">
        <v>3400</v>
      </c>
      <c r="G74" s="442">
        <v>2460</v>
      </c>
      <c r="H74" s="498" t="str">
        <f>IF(ISERROR(INDEX([1]Лист1!$B$1:$B$10029,MATCH(Q74,[1]Лист1!$A$1:$A$10029,0),1)),"",INDEX([1]Лист1!$B$1:$B$10029,MATCH(Q74,[1]Лист1!$A$1:$A$10029,0),1))</f>
        <v>8 862,34</v>
      </c>
      <c r="I74" s="495" t="str">
        <f>IF(ISERROR(INDEX([1]Лист1!$B$1:$B$10029,MATCH(R74,[1]Лист1!$A$1:$A$10029,0),1)),"",INDEX([1]Лист1!$B$1:$B$10029,MATCH(R74,[1]Лист1!$A$1:$A$10029,0),1))</f>
        <v/>
      </c>
      <c r="J74" s="496" t="str">
        <f>IF(ISERROR(INDEX([1]Лист1!$B$1:$B$10029,MATCH(S74,[1]Лист1!$A$1:$A$10029,0),1)),"",INDEX([1]Лист1!$B$1:$B$10029,MATCH(S74,[1]Лист1!$A$1:$A$10029,0),1))</f>
        <v>9 362,34</v>
      </c>
      <c r="K74" s="451" t="str">
        <f>IF(ISERROR(INDEX([1]Лист1!$B$1:$B$10029,MATCH(R74,[1]Лист1!$A$1:$A$10029,0),1)),"",INDEX([1]Лист1!$B$1:$B$10029,MATCH(R74,[1]Лист1!$A$1:$A$10029,0),1))</f>
        <v/>
      </c>
      <c r="L74" s="129"/>
      <c r="M74" s="129"/>
      <c r="N74" s="130"/>
      <c r="Q74" s="137" t="s">
        <v>231</v>
      </c>
      <c r="R74" s="77" t="str">
        <f t="shared" si="3"/>
        <v>KS-30-5-1-G</v>
      </c>
      <c r="S74" s="77" t="str">
        <f t="shared" si="4"/>
        <v>KS-30-5-1-S</v>
      </c>
      <c r="T74" s="77" t="str">
        <f t="shared" si="5"/>
        <v>KS-30-5-1-GS</v>
      </c>
    </row>
    <row r="75" spans="1:20" s="131" customFormat="1" ht="10.5" customHeight="1">
      <c r="A75" s="119"/>
      <c r="B75" s="79"/>
      <c r="C75" s="114" t="s">
        <v>1187</v>
      </c>
      <c r="D75" s="82">
        <v>3000</v>
      </c>
      <c r="E75" s="82">
        <v>490</v>
      </c>
      <c r="F75" s="82">
        <v>3400</v>
      </c>
      <c r="G75" s="82">
        <v>2460</v>
      </c>
      <c r="H75" s="82" t="str">
        <f>IF(ISERROR(INDEX([1]Лист1!$B$1:$B$10029,MATCH(Q75,[1]Лист1!$A$1:$A$10029,0),1)),"",INDEX([1]Лист1!$B$1:$B$10029,MATCH(Q75,[1]Лист1!$A$1:$A$10029,0),1))</f>
        <v>13 564,80</v>
      </c>
      <c r="I75" s="453"/>
      <c r="J75" s="84" t="str">
        <f>IF(ISERROR(INDEX([1]Лист1!$B$1:$B$10029,MATCH(S75,[1]Лист1!$A$1:$A$10029,0),1)),"",INDEX([1]Лист1!$B$1:$B$10029,MATCH(S75,[1]Лист1!$A$1:$A$10029,0),1))</f>
        <v>14 064,80</v>
      </c>
      <c r="K75" s="133"/>
      <c r="L75" s="129"/>
      <c r="M75" s="129"/>
      <c r="N75" s="130"/>
      <c r="Q75" s="137" t="s">
        <v>1186</v>
      </c>
      <c r="R75" s="77" t="str">
        <f t="shared" si="3"/>
        <v>KS-30-5-2-G</v>
      </c>
      <c r="S75" s="77" t="str">
        <f t="shared" si="4"/>
        <v>KS-30-5-2-S</v>
      </c>
      <c r="T75" s="77" t="str">
        <f t="shared" si="5"/>
        <v>KS-30-5-2-GS</v>
      </c>
    </row>
    <row r="76" spans="1:20" s="131" customFormat="1" ht="10.5" customHeight="1">
      <c r="A76" s="119"/>
      <c r="B76" s="79"/>
      <c r="C76" s="441" t="s">
        <v>1188</v>
      </c>
      <c r="D76" s="442">
        <v>3000</v>
      </c>
      <c r="E76" s="442">
        <v>590</v>
      </c>
      <c r="F76" s="442">
        <v>3400</v>
      </c>
      <c r="G76" s="442">
        <v>2960</v>
      </c>
      <c r="H76" s="498" t="str">
        <f>IF(ISERROR(INDEX([1]Лист1!$B$1:$B$10029,MATCH(Q76,[1]Лист1!$A$1:$A$10029,0),1)),"",INDEX([1]Лист1!$B$1:$B$10029,MATCH(Q76,[1]Лист1!$A$1:$A$10029,0),1))</f>
        <v>10 670,98</v>
      </c>
      <c r="I76" s="495"/>
      <c r="J76" s="496" t="str">
        <f>IF(ISERROR(INDEX([1]Лист1!$B$1:$B$10029,MATCH(S76,[1]Лист1!$A$1:$A$10029,0),1)),"",INDEX([1]Лист1!$B$1:$B$10029,MATCH(S76,[1]Лист1!$A$1:$A$10029,0),1))</f>
        <v>11 170,98</v>
      </c>
      <c r="K76" s="451"/>
      <c r="L76" s="129"/>
      <c r="M76" s="129"/>
      <c r="N76" s="130"/>
      <c r="Q76" s="137" t="s">
        <v>1174</v>
      </c>
      <c r="R76" s="77" t="str">
        <f t="shared" si="3"/>
        <v>KS-30-6-1-G</v>
      </c>
      <c r="S76" s="77" t="str">
        <f t="shared" si="4"/>
        <v>KS-30-6-1-S</v>
      </c>
      <c r="T76" s="77" t="str">
        <f t="shared" si="5"/>
        <v>KS-30-6-1-GS</v>
      </c>
    </row>
    <row r="77" spans="1:20" s="131" customFormat="1" ht="10.5" customHeight="1">
      <c r="A77" s="119"/>
      <c r="B77" s="79"/>
      <c r="C77" s="106" t="s">
        <v>1189</v>
      </c>
      <c r="D77" s="82">
        <v>3000</v>
      </c>
      <c r="E77" s="82">
        <v>590</v>
      </c>
      <c r="F77" s="82">
        <v>3400</v>
      </c>
      <c r="G77" s="453">
        <v>2960</v>
      </c>
      <c r="H77" s="493" t="str">
        <f>IF(ISERROR(INDEX([1]Лист1!$B$1:$B$10029,MATCH(Q77,[1]Лист1!$A$1:$A$10029,0),1)),"",INDEX([1]Лист1!$B$1:$B$10029,MATCH(Q77,[1]Лист1!$A$1:$A$10029,0),1))</f>
        <v>15 825,60</v>
      </c>
      <c r="I77" s="493"/>
      <c r="J77" s="84" t="str">
        <f>IF(ISERROR(INDEX([1]Лист1!$B$1:$B$10029,MATCH(S77,[1]Лист1!$A$1:$A$10029,0),1)),"",INDEX([1]Лист1!$B$1:$B$10029,MATCH(S77,[1]Лист1!$A$1:$A$10029,0),1))</f>
        <v>16 325,60</v>
      </c>
      <c r="K77" s="52"/>
      <c r="L77" s="129"/>
      <c r="M77" s="129"/>
      <c r="N77" s="130"/>
      <c r="Q77" s="137" t="s">
        <v>1175</v>
      </c>
      <c r="R77" s="77" t="str">
        <f t="shared" si="3"/>
        <v>KS-30-6-2-G</v>
      </c>
      <c r="S77" s="77" t="str">
        <f t="shared" si="4"/>
        <v>KS-30-6-2-S</v>
      </c>
      <c r="T77" s="77" t="str">
        <f t="shared" si="5"/>
        <v>KS-30-6-2-GS</v>
      </c>
    </row>
    <row r="78" spans="1:20" s="138" customFormat="1" ht="10.5" customHeight="1">
      <c r="A78" s="119"/>
      <c r="B78" s="131"/>
      <c r="C78" s="441" t="s">
        <v>232</v>
      </c>
      <c r="D78" s="442">
        <v>3000</v>
      </c>
      <c r="E78" s="442">
        <v>1000</v>
      </c>
      <c r="F78" s="442">
        <v>3400</v>
      </c>
      <c r="G78" s="442">
        <v>5020</v>
      </c>
      <c r="H78" s="498" t="str">
        <f>IF(ISERROR(INDEX([1]Лист1!$B$1:$B$10029,MATCH(Q78,[1]Лист1!$A$1:$A$10029,0),1)),"",INDEX([1]Лист1!$B$1:$B$10029,MATCH(Q78,[1]Лист1!$A$1:$A$10029,0),1))</f>
        <v>18 086,40</v>
      </c>
      <c r="I78" s="495" t="str">
        <f>IF(ISERROR(INDEX([1]Лист1!$B$1:$B$10029,MATCH(R78,[1]Лист1!$A$1:$A$10029,0),1)),"",INDEX([1]Лист1!$B$1:$B$10029,MATCH(R78,[1]Лист1!$A$1:$A$10029,0),1))</f>
        <v/>
      </c>
      <c r="J78" s="496" t="str">
        <f>IF(ISERROR(INDEX([1]Лист1!$B$1:$B$10029,MATCH(S78,[1]Лист1!$A$1:$A$10029,0),1)),"",INDEX([1]Лист1!$B$1:$B$10029,MATCH(S78,[1]Лист1!$A$1:$A$10029,0),1))</f>
        <v>18 836,40</v>
      </c>
      <c r="K78" s="451" t="str">
        <f>IF(ISERROR(INDEX([1]Лист1!$B$1:$B$10029,MATCH(R78,[1]Лист1!$A$1:$A$10029,0),1)),"",INDEX([1]Лист1!$B$1:$B$10029,MATCH(R78,[1]Лист1!$A$1:$A$10029,0),1))</f>
        <v/>
      </c>
      <c r="L78" s="129"/>
      <c r="M78" s="129"/>
      <c r="N78" s="130"/>
      <c r="O78" s="131"/>
      <c r="P78" s="131"/>
      <c r="Q78" s="132" t="s">
        <v>233</v>
      </c>
      <c r="R78" s="133" t="str">
        <f t="shared" si="3"/>
        <v>KS-30-10-1-G</v>
      </c>
      <c r="S78" s="133" t="str">
        <f t="shared" si="4"/>
        <v>KS-30-10-1-S</v>
      </c>
      <c r="T78" s="133" t="str">
        <f t="shared" si="5"/>
        <v>KS-30-10-1-GS</v>
      </c>
    </row>
    <row r="79" spans="1:20" s="131" customFormat="1" ht="10.5" customHeight="1">
      <c r="A79" s="119"/>
      <c r="B79" s="79" t="s">
        <v>18</v>
      </c>
      <c r="C79" s="106" t="s">
        <v>234</v>
      </c>
      <c r="D79" s="82">
        <v>3000</v>
      </c>
      <c r="E79" s="82">
        <v>1000</v>
      </c>
      <c r="F79" s="82">
        <v>3400</v>
      </c>
      <c r="G79" s="453">
        <v>5020</v>
      </c>
      <c r="H79" s="493" t="str">
        <f>IF(ISERROR(INDEX([1]Лист1!$B$1:$B$10029,MATCH(Q79,[1]Лист1!$A$1:$A$10029,0),1)),"",INDEX([1]Лист1!$B$1:$B$10029,MATCH(Q79,[1]Лист1!$A$1:$A$10029,0),1))</f>
        <v>22 608,00</v>
      </c>
      <c r="I79" s="493" t="str">
        <f>IF(ISERROR(INDEX([1]Лист1!$B$1:$B$10029,MATCH(R79,[1]Лист1!$A$1:$A$10029,0),1)),"",INDEX([1]Лист1!$B$1:$B$10029,MATCH(R79,[1]Лист1!$A$1:$A$10029,0),1))</f>
        <v/>
      </c>
      <c r="J79" s="84" t="str">
        <f>IF(ISERROR(INDEX([1]Лист1!$B$1:$B$10029,MATCH(S79,[1]Лист1!$A$1:$A$10029,0),1)),"",INDEX([1]Лист1!$B$1:$B$10029,MATCH(S79,[1]Лист1!$A$1:$A$10029,0),1))</f>
        <v>23 358,00</v>
      </c>
      <c r="K79" s="52" t="str">
        <f>IF(ISERROR(INDEX([1]Лист1!$B$1:$B$10029,MATCH(R79,[1]Лист1!$A$1:$A$10029,0),1)),"",INDEX([1]Лист1!$B$1:$B$10029,MATCH(R79,[1]Лист1!$A$1:$A$10029,0),1))</f>
        <v/>
      </c>
      <c r="L79" s="129"/>
      <c r="M79" s="129"/>
      <c r="N79" s="130"/>
      <c r="Q79" s="137" t="s">
        <v>235</v>
      </c>
      <c r="R79" s="77" t="str">
        <f t="shared" si="3"/>
        <v>KS-30-10-2-G</v>
      </c>
      <c r="S79" s="77" t="str">
        <f t="shared" si="4"/>
        <v>KS-30-10-2-S</v>
      </c>
      <c r="T79" s="77" t="str">
        <f t="shared" si="5"/>
        <v>KS-30-10-2-GS</v>
      </c>
    </row>
    <row r="80" spans="1:20" s="131" customFormat="1" ht="10.5" customHeight="1">
      <c r="A80" s="119"/>
      <c r="B80" s="79"/>
      <c r="C80" s="441" t="s">
        <v>236</v>
      </c>
      <c r="D80" s="442">
        <v>3000</v>
      </c>
      <c r="E80" s="442">
        <v>1500</v>
      </c>
      <c r="F80" s="442">
        <v>3400</v>
      </c>
      <c r="G80" s="442">
        <v>7540</v>
      </c>
      <c r="H80" s="498" t="str">
        <f>IF(ISERROR(INDEX([1]Лист1!$B$1:$B$10029,MATCH(Q80,[1]Лист1!$A$1:$A$10029,0),1)),"",INDEX([1]Лист1!$B$1:$B$10029,MATCH(Q80,[1]Лист1!$A$1:$A$10029,0),1))</f>
        <v>27 129,60</v>
      </c>
      <c r="I80" s="495"/>
      <c r="J80" s="496" t="str">
        <f>IF(ISERROR(INDEX([1]Лист1!$B$1:$B$10029,MATCH(S80,[1]Лист1!$A$1:$A$10029,0),1)),"",INDEX([1]Лист1!$B$1:$B$10029,MATCH(S80,[1]Лист1!$A$1:$A$10029,0),1))</f>
        <v>28 379,60</v>
      </c>
      <c r="K80" s="451"/>
      <c r="L80" s="129"/>
      <c r="M80" s="129"/>
      <c r="N80" s="130"/>
      <c r="Q80" s="137" t="s">
        <v>1191</v>
      </c>
      <c r="R80" s="77" t="str">
        <f>Q80&amp;"-G"</f>
        <v>KS-30-15-1-G</v>
      </c>
      <c r="S80" s="77" t="str">
        <f>Q80&amp;"-S"</f>
        <v>KS-30-15-1-S</v>
      </c>
      <c r="T80" s="77" t="str">
        <f>Q80&amp;"-GS"</f>
        <v>KS-30-15-1-GS</v>
      </c>
    </row>
    <row r="81" spans="1:242" s="131" customFormat="1" ht="10.5" customHeight="1">
      <c r="A81" s="119"/>
      <c r="B81" s="79"/>
      <c r="C81" s="81" t="s">
        <v>1190</v>
      </c>
      <c r="D81" s="82">
        <v>3000</v>
      </c>
      <c r="E81" s="82">
        <v>1500</v>
      </c>
      <c r="F81" s="82">
        <v>3400</v>
      </c>
      <c r="G81" s="82">
        <v>7540</v>
      </c>
      <c r="H81" s="82" t="str">
        <f>IF(ISERROR(INDEX([1]Лист1!$B$1:$B$10029,MATCH(Q81,[1]Лист1!$A$1:$A$10029,0),1)),"",INDEX([1]Лист1!$B$1:$B$10029,MATCH(Q81,[1]Лист1!$A$1:$A$10029,0),1))</f>
        <v>33 912,00</v>
      </c>
      <c r="I81" s="83"/>
      <c r="J81" s="84" t="str">
        <f>IF(ISERROR(INDEX([1]Лист1!$B$1:$B$10029,MATCH(S81,[1]Лист1!$A$1:$A$10029,0),1)),"",INDEX([1]Лист1!$B$1:$B$10029,MATCH(S81,[1]Лист1!$A$1:$A$10029,0),1))</f>
        <v>35 162,00</v>
      </c>
      <c r="K81" s="133"/>
      <c r="L81" s="129"/>
      <c r="M81" s="129"/>
      <c r="N81" s="130"/>
      <c r="Q81" s="137" t="s">
        <v>1192</v>
      </c>
      <c r="R81" s="77" t="str">
        <f>Q81&amp;"-G"</f>
        <v>KS-30-15-2-G</v>
      </c>
      <c r="S81" s="77" t="str">
        <f>Q81&amp;"-S"</f>
        <v>KS-30-15-2-S</v>
      </c>
      <c r="T81" s="77" t="str">
        <f>Q81&amp;"-GS"</f>
        <v>KS-30-15-2-GS</v>
      </c>
    </row>
    <row r="82" spans="1:242" s="131" customFormat="1" ht="10.5" customHeight="1">
      <c r="A82" s="119"/>
      <c r="B82" s="79"/>
      <c r="C82" s="134"/>
      <c r="D82" s="135"/>
      <c r="E82" s="135"/>
      <c r="F82" s="135"/>
      <c r="G82" s="136"/>
      <c r="H82" s="76"/>
      <c r="I82" s="76"/>
      <c r="J82" s="76"/>
      <c r="K82" s="53"/>
      <c r="L82" s="129"/>
      <c r="M82" s="129"/>
      <c r="N82" s="130"/>
      <c r="Q82" s="137"/>
      <c r="R82" s="77"/>
      <c r="S82" s="77"/>
      <c r="T82" s="77"/>
    </row>
    <row r="83" spans="1:242" s="151" customFormat="1" ht="37.5" customHeight="1">
      <c r="A83"/>
      <c r="B83" s="45" t="str">
        <f>B1</f>
        <v>Колодязі АБЕТОН Ду 700 - 3000мм</v>
      </c>
      <c r="C83" s="139"/>
      <c r="D83" s="140"/>
      <c r="E83" s="141"/>
      <c r="F83" s="140"/>
      <c r="G83" s="140"/>
      <c r="H83" s="141"/>
      <c r="I83" s="142"/>
      <c r="J83" s="143"/>
      <c r="K83" s="144"/>
      <c r="L83" s="145"/>
      <c r="M83" s="146"/>
      <c r="N83" s="147"/>
      <c r="O83" s="148"/>
      <c r="P83" s="147"/>
      <c r="Q83" s="149"/>
      <c r="R83" s="150"/>
    </row>
    <row r="84" spans="1:242" s="151" customFormat="1" ht="78.75">
      <c r="A84"/>
      <c r="C84" s="152" t="str">
        <f>C2</f>
        <v>Номенклатура</v>
      </c>
      <c r="D84" s="13" t="str">
        <f>D2</f>
        <v>Ном.
діам.
d мм</v>
      </c>
      <c r="E84" s="13" t="str">
        <f>F2</f>
        <v>Висота
h мм</v>
      </c>
      <c r="F84" s="13" t="str">
        <f>G2</f>
        <v>Зовн.
діам.
d2 мм</v>
      </c>
      <c r="G84" s="13" t="s">
        <v>237</v>
      </c>
      <c r="H84" s="13" t="str">
        <f>I2</f>
        <v>Вага
кг</v>
      </c>
      <c r="I84" s="153" t="str">
        <f>J$2</f>
        <v>Ціна
грн</v>
      </c>
      <c r="J84" s="13" t="str">
        <f>K2</f>
        <v>Ціна з гідро-
ізоляцією
грн</v>
      </c>
      <c r="K84" s="13" t="str">
        <f>J39</f>
        <v>Ціна з 
євроскобами грн</v>
      </c>
      <c r="L84" s="13" t="str">
        <f>K39</f>
        <v>Ціна з гідроізоляцією та євроскобами грн</v>
      </c>
      <c r="M84" s="65"/>
      <c r="N84" s="13"/>
      <c r="O84" s="150"/>
      <c r="P84" s="65"/>
    </row>
    <row r="85" spans="1:242" ht="10.5" customHeight="1">
      <c r="B85" s="402"/>
      <c r="C85" s="99" t="s">
        <v>238</v>
      </c>
      <c r="D85" s="100"/>
      <c r="E85" s="100"/>
      <c r="F85" s="100"/>
      <c r="G85" s="154"/>
      <c r="H85" s="101"/>
      <c r="I85" s="155" t="str">
        <f>IF(ISERROR(INDEX([1]Лист1!B$1:B$10029,MATCH(#REF!,[1]Лист1!A$1:A$10029,0),1)),"",INDEX([1]Лист1!B$1:B$10029,MATCH(#REF!,[1]Лист1!A$1:A$10029,0),1))</f>
        <v/>
      </c>
      <c r="J85" s="72"/>
      <c r="K85" s="72"/>
      <c r="L85" s="72"/>
      <c r="M85" s="71"/>
      <c r="N85" s="59"/>
      <c r="P85" s="71"/>
      <c r="IC85"/>
      <c r="ID85"/>
      <c r="IE85"/>
      <c r="IF85"/>
      <c r="IG85"/>
      <c r="IH85"/>
    </row>
    <row r="86" spans="1:242" s="74" customFormat="1" ht="10.5" customHeight="1">
      <c r="B86" s="79" t="s">
        <v>18</v>
      </c>
      <c r="C86" s="499" t="s">
        <v>239</v>
      </c>
      <c r="D86" s="500">
        <v>700</v>
      </c>
      <c r="E86" s="500">
        <v>890</v>
      </c>
      <c r="F86" s="500">
        <v>840</v>
      </c>
      <c r="G86" s="500">
        <v>100</v>
      </c>
      <c r="H86" s="490">
        <v>460</v>
      </c>
      <c r="I86" s="488" t="str">
        <f>IF(ISERROR(INDEX([1]Лист1!$B$1:$B$10029,MATCH(Q86,[1]Лист1!$A$1:$A$10029,0),1)),"",INDEX([1]Лист1!$B$1:$B$10029,MATCH(Q86,[1]Лист1!$A$1:$A$10029,0),1))</f>
        <v>1 818,00</v>
      </c>
      <c r="J86" s="489"/>
      <c r="K86" s="501" t="s">
        <v>16</v>
      </c>
      <c r="L86" s="445" t="str">
        <f>IF(ISERROR(INDEX([1]Лист1!$B$1:$B$10029,MATCH(T86,[1]Лист1!$A$1:$A$10029,0),1)),"",INDEX([1]Лист1!$B$1:$B$10029,MATCH(T86,[1]Лист1!$A$1:$A$10029,0),1))</f>
        <v/>
      </c>
      <c r="M86" s="105"/>
      <c r="N86" s="105"/>
      <c r="O86" s="105"/>
      <c r="P86"/>
      <c r="Q86" s="109" t="s">
        <v>240</v>
      </c>
      <c r="R86" s="77" t="str">
        <f t="shared" ref="R86:R97" si="6">Q86&amp;"-G"</f>
        <v>KS-7-9-PN-G</v>
      </c>
      <c r="S86" s="77" t="str">
        <f t="shared" ref="S86:S97" si="7">Q86&amp;"-S"</f>
        <v>KS-7-9-PN-S</v>
      </c>
      <c r="T86" s="77" t="str">
        <f t="shared" ref="T86:T97" si="8">Q86&amp;"-GS"</f>
        <v>KS-7-9-PN-GS</v>
      </c>
    </row>
    <row r="87" spans="1:242" s="74" customFormat="1" ht="10.5" customHeight="1">
      <c r="C87" s="127" t="s">
        <v>241</v>
      </c>
      <c r="D87" s="128">
        <v>1000</v>
      </c>
      <c r="E87" s="128">
        <v>890</v>
      </c>
      <c r="F87" s="128">
        <v>1160</v>
      </c>
      <c r="G87" s="446">
        <v>100</v>
      </c>
      <c r="H87" s="457">
        <v>790</v>
      </c>
      <c r="I87" s="457" t="s">
        <v>16</v>
      </c>
      <c r="J87" s="393"/>
      <c r="K87" s="393" t="s">
        <v>16</v>
      </c>
      <c r="L87" s="38" t="str">
        <f>IF(ISERROR(INDEX([1]Лист1!$B$1:$B$10029,MATCH(T87,[1]Лист1!$A$1:$A$10029,0),1)),"",INDEX([1]Лист1!$B$1:$B$10029,MATCH(T87,[1]Лист1!$A$1:$A$10029,0),1))</f>
        <v/>
      </c>
      <c r="M87" s="105"/>
      <c r="N87" s="105"/>
      <c r="O87" s="105"/>
      <c r="P87"/>
      <c r="Q87" s="108" t="s">
        <v>242</v>
      </c>
      <c r="R87" s="85" t="str">
        <f t="shared" si="6"/>
        <v>KS-10-9-PN-G</v>
      </c>
      <c r="S87" s="85" t="str">
        <f t="shared" si="7"/>
        <v>KS-10-9-PN-S</v>
      </c>
      <c r="T87" s="85" t="str">
        <f t="shared" si="8"/>
        <v>KS-10-9-PN-GS</v>
      </c>
    </row>
    <row r="88" spans="1:242" s="74" customFormat="1" ht="10.5" customHeight="1">
      <c r="C88" s="499" t="s">
        <v>243</v>
      </c>
      <c r="D88" s="500">
        <v>1500</v>
      </c>
      <c r="E88" s="500">
        <v>890</v>
      </c>
      <c r="F88" s="500">
        <v>1680</v>
      </c>
      <c r="G88" s="500">
        <v>120</v>
      </c>
      <c r="H88" s="490">
        <v>1460</v>
      </c>
      <c r="I88" s="488" t="str">
        <f>IF(ISERROR(INDEX([1]Лист1!$B$1:$B$10029,MATCH(Q88,[1]Лист1!$A$1:$A$10029,0),1)),"",INDEX([1]Лист1!$B$1:$B$10029,MATCH(Q88,[1]Лист1!$A$1:$A$10029,0),1))</f>
        <v>3 180,00</v>
      </c>
      <c r="J88" s="489"/>
      <c r="K88" s="501" t="s">
        <v>16</v>
      </c>
      <c r="L88" s="445" t="str">
        <f>IF(ISERROR(INDEX([1]Лист1!$B$1:$B$10029,MATCH(T88,[1]Лист1!$A$1:$A$10029,0),1)),"",INDEX([1]Лист1!$B$1:$B$10029,MATCH(T88,[1]Лист1!$A$1:$A$10029,0),1))</f>
        <v/>
      </c>
      <c r="M88" s="105"/>
      <c r="N88" s="105"/>
      <c r="O88" s="105"/>
      <c r="P88"/>
      <c r="Q88" s="109" t="s">
        <v>244</v>
      </c>
      <c r="R88" s="77" t="str">
        <f t="shared" si="6"/>
        <v>KS-15-9-PN-G</v>
      </c>
      <c r="S88" s="77" t="str">
        <f t="shared" si="7"/>
        <v>KS-15-9-PN-S</v>
      </c>
      <c r="T88" s="77" t="str">
        <f t="shared" si="8"/>
        <v>KS-15-9-PN-GS</v>
      </c>
    </row>
    <row r="89" spans="1:242" s="74" customFormat="1" ht="10.5" customHeight="1">
      <c r="C89" s="127" t="s">
        <v>245</v>
      </c>
      <c r="D89" s="128">
        <v>2000</v>
      </c>
      <c r="E89" s="128">
        <v>890</v>
      </c>
      <c r="F89" s="128">
        <v>2200</v>
      </c>
      <c r="G89" s="446">
        <v>120</v>
      </c>
      <c r="H89" s="457">
        <v>2420</v>
      </c>
      <c r="I89" s="457" t="str">
        <f>IF(ISERROR(INDEX([1]Лист1!$B$1:$B$10029,MATCH(Q89,[1]Лист1!$A$1:$A$10029,0),1)),"",INDEX([1]Лист1!$B$1:$B$10029,MATCH(Q89,[1]Лист1!$A$1:$A$10029,0),1))</f>
        <v>7 458,00</v>
      </c>
      <c r="J89" s="393" t="str">
        <f>IF(ISERROR(INDEX([1]Лист1!$B$1:$B$10029,MATCH(R89,[1]Лист1!$A$1:$A$10029,0),1)),"",INDEX([1]Лист1!$B$1:$B$10029,MATCH(R89,[1]Лист1!$A$1:$A$10029,0),1))</f>
        <v/>
      </c>
      <c r="K89" s="393" t="str">
        <f>IF(ISERROR(INDEX([1]Лист1!$B$1:$B$10029,MATCH(S89,[1]Лист1!$A$1:$A$10029,0),1)),"",INDEX([1]Лист1!$B$1:$B$10029,MATCH(S89,[1]Лист1!$A$1:$A$10029,0),1))</f>
        <v>8 208,00</v>
      </c>
      <c r="L89" s="38" t="str">
        <f>IF(ISERROR(INDEX([1]Лист1!$B$1:$B$10029,MATCH(T89,[1]Лист1!$A$1:$A$10029,0),1)),"",INDEX([1]Лист1!$B$1:$B$10029,MATCH(T89,[1]Лист1!$A$1:$A$10029,0),1))</f>
        <v/>
      </c>
      <c r="M89" s="105"/>
      <c r="N89" s="105"/>
      <c r="O89" s="105"/>
      <c r="P89"/>
      <c r="Q89" s="108" t="s">
        <v>246</v>
      </c>
      <c r="R89" s="85" t="str">
        <f t="shared" si="6"/>
        <v>KS-20-9-PN-G</v>
      </c>
      <c r="S89" s="85" t="str">
        <f t="shared" si="7"/>
        <v>KS-20-9-PN-S</v>
      </c>
      <c r="T89" s="85" t="str">
        <f t="shared" si="8"/>
        <v>KS-20-9-PN-GS</v>
      </c>
    </row>
    <row r="90" spans="1:242" s="123" customFormat="1" ht="10.5" customHeight="1">
      <c r="A90" s="74"/>
      <c r="B90" s="79" t="s">
        <v>18</v>
      </c>
      <c r="C90" s="499" t="s">
        <v>247</v>
      </c>
      <c r="D90" s="500">
        <v>2000</v>
      </c>
      <c r="E90" s="500">
        <v>1190</v>
      </c>
      <c r="F90" s="500">
        <v>2200</v>
      </c>
      <c r="G90" s="500">
        <v>120</v>
      </c>
      <c r="H90" s="490">
        <v>1970</v>
      </c>
      <c r="I90" s="488" t="str">
        <f>IF(ISERROR(INDEX([1]Лист1!$B$1:$B$10029,MATCH(Q90,[1]Лист1!$A$1:$A$10029,0),1)),"",INDEX([1]Лист1!$B$1:$B$10029,MATCH(Q90,[1]Лист1!$A$1:$A$10029,0),1))</f>
        <v>8 286,00</v>
      </c>
      <c r="J90" s="489" t="str">
        <f>IF(ISERROR(INDEX([1]Лист1!$B$1:$B$10029,MATCH(R90,[1]Лист1!$A$1:$A$10029,0),1)),"",INDEX([1]Лист1!$B$1:$B$10029,MATCH(R90,[1]Лист1!$A$1:$A$10029,0),1))</f>
        <v/>
      </c>
      <c r="K90" s="501" t="str">
        <f>IF(ISERROR(INDEX([1]Лист1!$B$1:$B$10029,MATCH(S90,[1]Лист1!$A$1:$A$10029,0),1)),"",INDEX([1]Лист1!$B$1:$B$10029,MATCH(S90,[1]Лист1!$A$1:$A$10029,0),1))</f>
        <v>9 286,00</v>
      </c>
      <c r="L90" s="445" t="str">
        <f>IF(ISERROR(INDEX([1]Лист1!$B$1:$B$10029,MATCH(T90,[1]Лист1!$A$1:$A$10029,0),1)),"",INDEX([1]Лист1!$B$1:$B$10029,MATCH(T90,[1]Лист1!$A$1:$A$10029,0),1))</f>
        <v/>
      </c>
      <c r="M90" s="105"/>
      <c r="N90" s="105"/>
      <c r="O90" s="105"/>
      <c r="P90"/>
      <c r="Q90" s="109" t="s">
        <v>248</v>
      </c>
      <c r="R90" s="77" t="str">
        <f t="shared" si="6"/>
        <v>KS-20-12-PN-G</v>
      </c>
      <c r="S90" s="77" t="str">
        <f t="shared" si="7"/>
        <v>KS-20-12-PN-S</v>
      </c>
      <c r="T90" s="77" t="str">
        <f t="shared" si="8"/>
        <v>KS-20-12-PN-GS</v>
      </c>
    </row>
    <row r="91" spans="1:242" s="74" customFormat="1" ht="10.5" customHeight="1">
      <c r="B91" s="79" t="s">
        <v>18</v>
      </c>
      <c r="C91" s="127" t="s">
        <v>249</v>
      </c>
      <c r="D91" s="128">
        <v>2000</v>
      </c>
      <c r="E91" s="128">
        <v>1490</v>
      </c>
      <c r="F91" s="128">
        <v>2200</v>
      </c>
      <c r="G91" s="128">
        <v>120</v>
      </c>
      <c r="H91" s="502">
        <v>2470</v>
      </c>
      <c r="I91" s="393" t="str">
        <f>IF(ISERROR(INDEX([1]Лист1!$B$1:$B$10029,MATCH(Q91,[1]Лист1!$A$1:$A$10029,0),1)),"",INDEX([1]Лист1!$B$1:$B$10029,MATCH(Q91,[1]Лист1!$A$1:$A$10029,0),1))</f>
        <v>8 148,00</v>
      </c>
      <c r="J91" s="393" t="str">
        <f>IF(ISERROR(INDEX([1]Лист1!$B$1:$B$10029,MATCH(R91,[1]Лист1!$A$1:$A$10029,0),1)),"",INDEX([1]Лист1!$B$1:$B$10029,MATCH(R91,[1]Лист1!$A$1:$A$10029,0),1))</f>
        <v/>
      </c>
      <c r="K91" s="393" t="str">
        <f>IF(ISERROR(INDEX([1]Лист1!$B$1:$B$10029,MATCH(S91,[1]Лист1!$A$1:$A$10029,0),1)),"",INDEX([1]Лист1!$B$1:$B$10029,MATCH(S91,[1]Лист1!$A$1:$A$10029,0),1))</f>
        <v>9 398,00</v>
      </c>
      <c r="L91" s="84" t="str">
        <f>IF(ISERROR(INDEX([1]Лист1!$B$1:$B$10029,MATCH(T91,[1]Лист1!$A$1:$A$10029,0),1)),"",INDEX([1]Лист1!$B$1:$B$10029,MATCH(T91,[1]Лист1!$A$1:$A$10029,0),1))</f>
        <v/>
      </c>
      <c r="M91" s="105"/>
      <c r="N91" s="105"/>
      <c r="O91" s="105"/>
      <c r="P91"/>
      <c r="Q91" s="108" t="s">
        <v>250</v>
      </c>
      <c r="R91" s="85" t="str">
        <f t="shared" si="6"/>
        <v>KS-20-15-PN-G</v>
      </c>
      <c r="S91" s="85" t="str">
        <f t="shared" si="7"/>
        <v>KS-20-15-PN-S</v>
      </c>
      <c r="T91" s="85" t="str">
        <f t="shared" si="8"/>
        <v>KS-20-15-PN-GS</v>
      </c>
    </row>
    <row r="92" spans="1:242" s="123" customFormat="1" ht="10.5" customHeight="1">
      <c r="A92" s="74"/>
      <c r="B92" s="79" t="s">
        <v>18</v>
      </c>
      <c r="C92" s="499" t="s">
        <v>251</v>
      </c>
      <c r="D92" s="500">
        <v>2000</v>
      </c>
      <c r="E92" s="500">
        <v>1790</v>
      </c>
      <c r="F92" s="500">
        <v>2200</v>
      </c>
      <c r="G92" s="500">
        <v>120</v>
      </c>
      <c r="H92" s="490">
        <v>2960</v>
      </c>
      <c r="I92" s="488" t="str">
        <f>IF(ISERROR(INDEX([1]Лист1!$B$1:$B$10029,MATCH(Q92,[1]Лист1!$A$1:$A$10029,0),1)),"",INDEX([1]Лист1!$B$1:$B$10029,MATCH(Q92,[1]Лист1!$A$1:$A$10029,0),1))</f>
        <v>9 660,00</v>
      </c>
      <c r="J92" s="489" t="str">
        <f>IF(ISERROR(INDEX([1]Лист1!$B$1:$B$10029,MATCH(R92,[1]Лист1!$A$1:$A$10029,0),1)),"",INDEX([1]Лист1!$B$1:$B$10029,MATCH(R92,[1]Лист1!$A$1:$A$10029,0),1))</f>
        <v/>
      </c>
      <c r="K92" s="501" t="str">
        <f>IF(ISERROR(INDEX([1]Лист1!$B$1:$B$10029,MATCH(S92,[1]Лист1!$A$1:$A$10029,0),1)),"",INDEX([1]Лист1!$B$1:$B$10029,MATCH(S92,[1]Лист1!$A$1:$A$10029,0),1))</f>
        <v>11 160,00</v>
      </c>
      <c r="L92" s="445"/>
      <c r="M92" s="105"/>
      <c r="N92" s="105"/>
      <c r="O92" s="105"/>
      <c r="P92"/>
      <c r="Q92" s="109" t="s">
        <v>252</v>
      </c>
      <c r="R92" s="77" t="str">
        <f t="shared" si="6"/>
        <v>KS-20-18-PN-G</v>
      </c>
      <c r="S92" s="77" t="str">
        <f t="shared" si="7"/>
        <v>KS-20-18-PN-S</v>
      </c>
      <c r="T92" s="77" t="str">
        <f t="shared" si="8"/>
        <v>KS-20-18-PN-GS</v>
      </c>
    </row>
    <row r="93" spans="1:242" s="74" customFormat="1" ht="10.5" customHeight="1">
      <c r="B93" s="79" t="s">
        <v>18</v>
      </c>
      <c r="C93" s="127" t="s">
        <v>253</v>
      </c>
      <c r="D93" s="128">
        <v>2000</v>
      </c>
      <c r="E93" s="128">
        <v>1990</v>
      </c>
      <c r="F93" s="128">
        <v>2200</v>
      </c>
      <c r="G93" s="446">
        <v>120</v>
      </c>
      <c r="H93" s="457">
        <v>3290</v>
      </c>
      <c r="I93" s="457" t="s">
        <v>16</v>
      </c>
      <c r="J93" s="393" t="str">
        <f>IF(ISERROR(INDEX([1]Лист1!$B$1:$B$10029,MATCH(R93,[1]Лист1!$A$1:$A$10029,0),1)),"",INDEX([1]Лист1!$B$1:$B$10029,MATCH(R93,[1]Лист1!$A$1:$A$10029,0),1))</f>
        <v/>
      </c>
      <c r="K93" s="393" t="s">
        <v>16</v>
      </c>
      <c r="L93" s="38" t="str">
        <f>IF(ISERROR(INDEX([1]Лист1!$B$1:$B$10029,MATCH(T93,[1]Лист1!$A$1:$A$10029,0),1)),"",INDEX([1]Лист1!$B$1:$B$10029,MATCH(T93,[1]Лист1!$A$1:$A$10029,0),1))</f>
        <v/>
      </c>
      <c r="M93" s="105"/>
      <c r="N93" s="105"/>
      <c r="O93" s="105"/>
      <c r="P93"/>
      <c r="Q93" s="108" t="s">
        <v>254</v>
      </c>
      <c r="R93" s="85" t="str">
        <f t="shared" si="6"/>
        <v>KS-20-20-PN-G</v>
      </c>
      <c r="S93" s="85" t="str">
        <f t="shared" si="7"/>
        <v>KS-20-20-PN-S</v>
      </c>
      <c r="T93" s="85" t="str">
        <f t="shared" si="8"/>
        <v>KS-20-20-PN-GS</v>
      </c>
    </row>
    <row r="94" spans="1:242" s="74" customFormat="1" ht="10.5" customHeight="1">
      <c r="B94" s="79" t="s">
        <v>18</v>
      </c>
      <c r="C94" s="499" t="s">
        <v>255</v>
      </c>
      <c r="D94" s="500">
        <v>2400</v>
      </c>
      <c r="E94" s="500">
        <v>1190</v>
      </c>
      <c r="F94" s="500">
        <v>2640</v>
      </c>
      <c r="G94" s="500">
        <v>140</v>
      </c>
      <c r="H94" s="490">
        <f>2700+1580</f>
        <v>4280</v>
      </c>
      <c r="I94" s="488" t="str">
        <f>IF(ISERROR(INDEX([1]Лист1!$B$1:$B$10029,MATCH(Q94,[1]Лист1!$A$1:$A$10029,0),1)),"",INDEX([1]Лист1!$B$1:$B$10029,MATCH(Q94,[1]Лист1!$A$1:$A$10029,0),1))</f>
        <v>12 012,00</v>
      </c>
      <c r="J94" s="489" t="str">
        <f>IF(ISERROR(INDEX([1]Лист1!$B$1:$B$10029,MATCH(R94,[1]Лист1!$A$1:$A$10029,0),1)),"",INDEX([1]Лист1!$B$1:$B$10029,MATCH(R94,[1]Лист1!$A$1:$A$10029,0),1))</f>
        <v/>
      </c>
      <c r="K94" s="501" t="s">
        <v>16</v>
      </c>
      <c r="L94" s="445" t="str">
        <f>IF(ISERROR(INDEX([1]Лист1!$B$1:$B$10029,MATCH(T94,[1]Лист1!$A$1:$A$10029,0),1)),"",INDEX([1]Лист1!$B$1:$B$10029,MATCH(T94,[1]Лист1!$A$1:$A$10029,0),1))</f>
        <v/>
      </c>
      <c r="M94" s="105"/>
      <c r="N94" s="105"/>
      <c r="O94" s="105"/>
      <c r="P94"/>
      <c r="Q94" s="109" t="s">
        <v>256</v>
      </c>
      <c r="R94" s="77" t="str">
        <f t="shared" si="6"/>
        <v>KS-24-12-PN-G</v>
      </c>
      <c r="S94" s="77" t="str">
        <f t="shared" si="7"/>
        <v>KS-24-12-PN-S</v>
      </c>
      <c r="T94" s="77" t="str">
        <f t="shared" si="8"/>
        <v>KS-24-12-PN-GS</v>
      </c>
    </row>
    <row r="95" spans="1:242" s="74" customFormat="1" ht="10.5" customHeight="1">
      <c r="B95" s="79" t="s">
        <v>18</v>
      </c>
      <c r="C95" s="127" t="s">
        <v>257</v>
      </c>
      <c r="D95" s="128">
        <v>2400</v>
      </c>
      <c r="E95" s="128">
        <v>1990</v>
      </c>
      <c r="F95" s="128">
        <v>2640</v>
      </c>
      <c r="G95" s="446">
        <v>140</v>
      </c>
      <c r="H95" s="457">
        <f>4500+1580</f>
        <v>6080</v>
      </c>
      <c r="I95" s="457" t="str">
        <f>IF(ISERROR(INDEX([1]Лист1!$B$1:$B$10029,MATCH(Q95,[1]Лист1!$A$1:$A$10029,0),1)),"",INDEX([1]Лист1!$B$1:$B$10029,MATCH(Q95,[1]Лист1!$A$1:$A$10029,0),1))</f>
        <v>16 536,00</v>
      </c>
      <c r="J95" s="393" t="str">
        <f>IF(ISERROR(INDEX([1]Лист1!$B$1:$B$10029,MATCH(R95,[1]Лист1!$A$1:$A$10029,0),1)),"",INDEX([1]Лист1!$B$1:$B$10029,MATCH(R95,[1]Лист1!$A$1:$A$10029,0),1))</f>
        <v/>
      </c>
      <c r="K95" s="393" t="str">
        <f>IF(ISERROR(INDEX([1]Лист1!$B$1:$B$10029,MATCH(S95,[1]Лист1!$A$1:$A$10029,0),1)),"",INDEX([1]Лист1!$B$1:$B$10029,MATCH(S95,[1]Лист1!$A$1:$A$10029,0),1))</f>
        <v>18 286,00</v>
      </c>
      <c r="L95" s="38" t="str">
        <f>IF(ISERROR(INDEX([1]Лист1!$B$1:$B$10029,MATCH(T95,[1]Лист1!$A$1:$A$10029,0),1)),"",INDEX([1]Лист1!$B$1:$B$10029,MATCH(T95,[1]Лист1!$A$1:$A$10029,0),1))</f>
        <v/>
      </c>
      <c r="M95" s="105"/>
      <c r="N95" s="105"/>
      <c r="O95" s="105"/>
      <c r="P95"/>
      <c r="Q95" s="108" t="s">
        <v>258</v>
      </c>
      <c r="R95" s="85" t="str">
        <f t="shared" si="6"/>
        <v>KS-24-20-PN-G</v>
      </c>
      <c r="S95" s="85" t="str">
        <f t="shared" si="7"/>
        <v>KS-24-20-PN-S</v>
      </c>
      <c r="T95" s="85" t="str">
        <f t="shared" si="8"/>
        <v>KS-24-20-PN-GS</v>
      </c>
    </row>
    <row r="96" spans="1:242" s="74" customFormat="1" ht="10.5" customHeight="1">
      <c r="B96" s="79" t="s">
        <v>18</v>
      </c>
      <c r="C96" s="499" t="s">
        <v>259</v>
      </c>
      <c r="D96" s="500">
        <v>3000</v>
      </c>
      <c r="E96" s="500">
        <v>1000</v>
      </c>
      <c r="F96" s="500">
        <v>3400</v>
      </c>
      <c r="G96" s="500">
        <v>250</v>
      </c>
      <c r="H96" s="490">
        <v>8380</v>
      </c>
      <c r="I96" s="488" t="s">
        <v>16</v>
      </c>
      <c r="J96" s="489" t="str">
        <f>IF(ISERROR(INDEX([1]Лист1!$B$1:$B$10029,MATCH(R96,[1]Лист1!$A$1:$A$10029,0),1)),"",INDEX([1]Лист1!$B$1:$B$10029,MATCH(R96,[1]Лист1!$A$1:$A$10029,0),1))</f>
        <v/>
      </c>
      <c r="K96" s="501" t="s">
        <v>16</v>
      </c>
      <c r="L96" s="445" t="str">
        <f>IF(ISERROR(INDEX([1]Лист1!$B$1:$B$10029,MATCH(T96,[1]Лист1!$A$1:$A$10029,0),1)),"",INDEX([1]Лист1!$B$1:$B$10029,MATCH(T96,[1]Лист1!$A$1:$A$10029,0),1))</f>
        <v/>
      </c>
      <c r="M96" s="105"/>
      <c r="N96" s="105"/>
      <c r="O96" s="105"/>
      <c r="P96"/>
      <c r="Q96" s="109" t="s">
        <v>260</v>
      </c>
      <c r="R96" s="77" t="str">
        <f t="shared" si="6"/>
        <v>KS-30-10-1-PN-G</v>
      </c>
      <c r="S96" s="77" t="str">
        <f t="shared" si="7"/>
        <v>KS-30-10-1-PN-S</v>
      </c>
      <c r="T96" s="77" t="str">
        <f t="shared" si="8"/>
        <v>KS-30-10-1-PN-GS</v>
      </c>
    </row>
    <row r="97" spans="2:242" s="74" customFormat="1" ht="10.5" customHeight="1">
      <c r="B97" s="79" t="s">
        <v>18</v>
      </c>
      <c r="C97" s="503" t="s">
        <v>261</v>
      </c>
      <c r="D97" s="456">
        <v>3000</v>
      </c>
      <c r="E97" s="128">
        <v>1000</v>
      </c>
      <c r="F97" s="128">
        <v>3400</v>
      </c>
      <c r="G97" s="456">
        <v>250</v>
      </c>
      <c r="H97" s="133">
        <v>8380</v>
      </c>
      <c r="I97" s="393" t="s">
        <v>16</v>
      </c>
      <c r="J97" s="393" t="str">
        <f>IF(ISERROR(INDEX([1]Лист1!$B$1:$B$10029,MATCH(R97,[1]Лист1!$A$1:$A$10029,0),1)),"",INDEX([1]Лист1!$B$1:$B$10029,MATCH(R97,[1]Лист1!$A$1:$A$10029,0),1))</f>
        <v/>
      </c>
      <c r="K97" s="393" t="s">
        <v>16</v>
      </c>
      <c r="L97" s="84" t="str">
        <f>IF(ISERROR(INDEX([1]Лист1!$B$1:$B$10029,MATCH(T97,[1]Лист1!$A$1:$A$10029,0),1)),"",INDEX([1]Лист1!$B$1:$B$10029,MATCH(T97,[1]Лист1!$A$1:$A$10029,0),1))</f>
        <v/>
      </c>
      <c r="M97" s="105"/>
      <c r="N97" s="105"/>
      <c r="O97" s="105"/>
      <c r="P97"/>
      <c r="Q97" s="108" t="s">
        <v>262</v>
      </c>
      <c r="R97" s="85" t="str">
        <f t="shared" si="6"/>
        <v>KS-30-10-2-PN-G</v>
      </c>
      <c r="S97" s="85" t="str">
        <f t="shared" si="7"/>
        <v>KS-30-10-2-PN-S</v>
      </c>
      <c r="T97" s="85" t="str">
        <f t="shared" si="8"/>
        <v>KS-30-10-2-PN-GS</v>
      </c>
    </row>
    <row r="98" spans="2:242" s="74" customFormat="1" ht="10.5" customHeight="1">
      <c r="B98" s="79"/>
      <c r="C98" s="499" t="s">
        <v>263</v>
      </c>
      <c r="D98" s="500">
        <v>3000</v>
      </c>
      <c r="E98" s="500">
        <v>1500</v>
      </c>
      <c r="F98" s="500">
        <v>3400</v>
      </c>
      <c r="G98" s="500">
        <v>190</v>
      </c>
      <c r="H98" s="490">
        <v>10890</v>
      </c>
      <c r="I98" s="488" t="s">
        <v>16</v>
      </c>
      <c r="J98" s="489"/>
      <c r="K98" s="501" t="s">
        <v>16</v>
      </c>
      <c r="L98" s="445"/>
      <c r="M98" s="105"/>
      <c r="N98" s="105"/>
      <c r="O98" s="105"/>
      <c r="P98"/>
      <c r="Q98" s="108"/>
      <c r="R98" s="85"/>
      <c r="S98" s="85"/>
      <c r="T98" s="85"/>
    </row>
    <row r="99" spans="2:242" ht="10.5" customHeight="1">
      <c r="C99" s="156"/>
      <c r="D99" s="69"/>
      <c r="E99" s="110"/>
      <c r="F99" s="110"/>
      <c r="G99" s="69"/>
      <c r="H99" s="72"/>
      <c r="I99" s="157"/>
      <c r="J99" s="71"/>
      <c r="K99" s="71"/>
      <c r="L99" s="72"/>
      <c r="M99" s="71"/>
      <c r="N99" s="71"/>
      <c r="O99" s="71"/>
      <c r="P99" s="56"/>
      <c r="IE99"/>
      <c r="IF99"/>
      <c r="IG99"/>
      <c r="IH99"/>
    </row>
    <row r="100" spans="2:242" ht="10.5" customHeight="1">
      <c r="B100" s="402"/>
      <c r="C100" s="67" t="s">
        <v>264</v>
      </c>
      <c r="D100" s="69"/>
      <c r="E100" s="69"/>
      <c r="F100" s="69"/>
      <c r="G100" s="69"/>
      <c r="H100" s="72"/>
      <c r="I100" s="158"/>
      <c r="J100" s="71"/>
      <c r="K100" s="71"/>
      <c r="L100" s="159"/>
      <c r="M100" s="159"/>
      <c r="N100" s="159"/>
      <c r="O100" s="159"/>
      <c r="P100" s="56"/>
      <c r="IE100"/>
      <c r="IF100"/>
      <c r="IG100"/>
      <c r="IH100"/>
    </row>
    <row r="101" spans="2:242" s="74" customFormat="1" ht="10.5" customHeight="1">
      <c r="B101" s="79"/>
      <c r="C101" s="499" t="s">
        <v>265</v>
      </c>
      <c r="D101" s="500">
        <v>1000</v>
      </c>
      <c r="E101" s="500">
        <v>100</v>
      </c>
      <c r="F101" s="500">
        <v>1160</v>
      </c>
      <c r="G101" s="500"/>
      <c r="H101" s="490">
        <v>260</v>
      </c>
      <c r="I101" s="488" t="s">
        <v>16</v>
      </c>
      <c r="J101" s="77"/>
      <c r="K101" s="77"/>
      <c r="L101" s="79"/>
      <c r="M101" s="79"/>
      <c r="N101" s="79"/>
      <c r="O101" s="79"/>
      <c r="Q101" s="109" t="s">
        <v>266</v>
      </c>
    </row>
    <row r="102" spans="2:242" s="74" customFormat="1" ht="10.5" customHeight="1">
      <c r="B102" s="79"/>
      <c r="C102" s="127" t="s">
        <v>267</v>
      </c>
      <c r="D102" s="128">
        <v>1000</v>
      </c>
      <c r="E102" s="128">
        <v>100</v>
      </c>
      <c r="F102" s="128">
        <v>1500</v>
      </c>
      <c r="G102" s="446"/>
      <c r="H102" s="457">
        <v>440</v>
      </c>
      <c r="I102" s="457" t="str">
        <f>IF(ISERROR(INDEX([1]Лист1!$B$1:$B$10029,MATCH(Q102,[1]Лист1!$A$1:$A$10029,0),1)),"",INDEX([1]Лист1!$B$1:$B$10029,MATCH(Q102,[1]Лист1!$A$1:$A$10029,0),1))</f>
        <v>1 284,00</v>
      </c>
      <c r="J102" s="77"/>
      <c r="K102" s="77"/>
      <c r="L102" s="79"/>
      <c r="M102" s="79"/>
      <c r="N102" s="79"/>
      <c r="O102" s="79"/>
      <c r="Q102" s="108" t="s">
        <v>268</v>
      </c>
    </row>
    <row r="103" spans="2:242" s="74" customFormat="1" ht="10.5" customHeight="1">
      <c r="B103" s="79"/>
      <c r="C103" s="499" t="s">
        <v>269</v>
      </c>
      <c r="D103" s="500">
        <v>1500</v>
      </c>
      <c r="E103" s="500">
        <v>120</v>
      </c>
      <c r="F103" s="500">
        <v>1680</v>
      </c>
      <c r="G103" s="500"/>
      <c r="H103" s="490">
        <v>660</v>
      </c>
      <c r="I103" s="488" t="s">
        <v>16</v>
      </c>
      <c r="J103" s="77"/>
      <c r="K103" s="77"/>
      <c r="L103" s="79"/>
      <c r="M103" s="79"/>
      <c r="N103" s="79"/>
      <c r="O103" s="79"/>
      <c r="Q103" s="109" t="s">
        <v>270</v>
      </c>
    </row>
    <row r="104" spans="2:242" s="74" customFormat="1" ht="10.5" customHeight="1">
      <c r="B104" s="79"/>
      <c r="C104" s="127" t="s">
        <v>271</v>
      </c>
      <c r="D104" s="128">
        <v>1500</v>
      </c>
      <c r="E104" s="128">
        <v>120</v>
      </c>
      <c r="F104" s="128">
        <v>2000</v>
      </c>
      <c r="G104" s="446"/>
      <c r="H104" s="457">
        <v>940</v>
      </c>
      <c r="I104" s="457" t="str">
        <f>IF(ISERROR(INDEX([1]Лист1!$B$1:$B$10029,MATCH(Q104,[1]Лист1!$A$1:$A$10029,0),1)),"",INDEX([1]Лист1!$B$1:$B$10029,MATCH(Q104,[1]Лист1!$A$1:$A$10029,0),1))</f>
        <v>2 766,00</v>
      </c>
      <c r="J104" s="77"/>
      <c r="K104" s="77"/>
      <c r="L104" s="79"/>
      <c r="M104" s="79"/>
      <c r="N104" s="79"/>
      <c r="O104" s="79"/>
      <c r="Q104" s="108" t="s">
        <v>272</v>
      </c>
    </row>
    <row r="105" spans="2:242" s="74" customFormat="1" ht="10.5" customHeight="1">
      <c r="B105" s="79"/>
      <c r="C105" s="499" t="s">
        <v>273</v>
      </c>
      <c r="D105" s="500">
        <v>2000</v>
      </c>
      <c r="E105" s="500">
        <v>120</v>
      </c>
      <c r="F105" s="500">
        <v>2200</v>
      </c>
      <c r="G105" s="500"/>
      <c r="H105" s="490">
        <v>1140</v>
      </c>
      <c r="I105" s="488" t="s">
        <v>16</v>
      </c>
      <c r="J105" s="77"/>
      <c r="K105" s="77"/>
      <c r="L105" s="79"/>
      <c r="M105" s="79"/>
      <c r="N105" s="79"/>
      <c r="O105" s="79"/>
      <c r="Q105" s="109" t="s">
        <v>274</v>
      </c>
    </row>
    <row r="106" spans="2:242" s="74" customFormat="1" ht="10.5" customHeight="1">
      <c r="B106" s="79"/>
      <c r="C106" s="127" t="s">
        <v>275</v>
      </c>
      <c r="D106" s="128">
        <v>2000</v>
      </c>
      <c r="E106" s="128">
        <v>120</v>
      </c>
      <c r="F106" s="128">
        <v>2500</v>
      </c>
      <c r="G106" s="128"/>
      <c r="H106" s="502">
        <v>1470</v>
      </c>
      <c r="I106" s="393" t="str">
        <f>IF(ISERROR(INDEX([1]Лист1!$B$1:$B$10029,MATCH(Q106,[1]Лист1!$A$1:$A$10029,0),1)),"",INDEX([1]Лист1!$B$1:$B$10029,MATCH(Q106,[1]Лист1!$A$1:$A$10029,0),1))</f>
        <v>5 592,00</v>
      </c>
      <c r="J106" s="77"/>
      <c r="K106" s="77"/>
      <c r="L106" s="79"/>
      <c r="M106" s="79"/>
      <c r="N106" s="79"/>
      <c r="O106" s="79"/>
      <c r="Q106" s="108" t="s">
        <v>276</v>
      </c>
    </row>
    <row r="107" spans="2:242" s="74" customFormat="1" ht="10.5" customHeight="1">
      <c r="B107" s="79"/>
      <c r="C107" s="499" t="s">
        <v>277</v>
      </c>
      <c r="D107" s="500">
        <v>2400</v>
      </c>
      <c r="E107" s="500">
        <v>140</v>
      </c>
      <c r="F107" s="500">
        <v>3000</v>
      </c>
      <c r="G107" s="500"/>
      <c r="H107" s="490">
        <v>1860</v>
      </c>
      <c r="I107" s="488" t="str">
        <f>IF(ISERROR(INDEX([1]Лист1!$B$1:$B$10029,MATCH(Q107,[1]Лист1!$A$1:$A$10029,0),1)),"",INDEX([1]Лист1!$B$1:$B$10029,MATCH(Q107,[1]Лист1!$A$1:$A$10029,0),1))</f>
        <v>8 796,00</v>
      </c>
      <c r="J107" s="77"/>
      <c r="K107" s="77"/>
      <c r="L107" s="79"/>
      <c r="M107" s="79"/>
      <c r="N107" s="79"/>
      <c r="O107" s="79"/>
      <c r="Q107" s="109" t="s">
        <v>278</v>
      </c>
    </row>
    <row r="108" spans="2:242" s="74" customFormat="1" ht="10.5" customHeight="1">
      <c r="B108" s="79"/>
      <c r="C108" s="127" t="s">
        <v>279</v>
      </c>
      <c r="D108" s="128">
        <v>3000</v>
      </c>
      <c r="E108" s="128">
        <v>250</v>
      </c>
      <c r="F108" s="128">
        <v>3300</v>
      </c>
      <c r="G108" s="446"/>
      <c r="H108" s="457">
        <v>5340</v>
      </c>
      <c r="I108" s="457" t="str">
        <f>IF(ISERROR(INDEX([1]Лист1!$B$1:$B$10029,MATCH(Q108,[1]Лист1!$A$1:$A$10029,0),1)),"",INDEX([1]Лист1!$B$1:$B$10029,MATCH(Q108,[1]Лист1!$A$1:$A$10029,0),1))</f>
        <v>16 392,00</v>
      </c>
      <c r="J108" s="77"/>
      <c r="K108" s="77"/>
      <c r="L108" s="79"/>
      <c r="M108" s="79"/>
      <c r="N108" s="79"/>
      <c r="O108" s="79"/>
      <c r="Q108" s="108" t="s">
        <v>280</v>
      </c>
    </row>
    <row r="109" spans="2:242" s="79" customFormat="1" ht="45.95" customHeight="1">
      <c r="C109" s="459" t="s">
        <v>1</v>
      </c>
      <c r="D109" s="460" t="s">
        <v>3</v>
      </c>
      <c r="E109" s="460" t="s">
        <v>281</v>
      </c>
      <c r="F109" s="460" t="s">
        <v>282</v>
      </c>
      <c r="G109" s="460" t="s">
        <v>283</v>
      </c>
      <c r="H109" s="461" t="s">
        <v>6</v>
      </c>
      <c r="I109" s="462" t="s">
        <v>7</v>
      </c>
      <c r="J109" s="64"/>
      <c r="K109" s="65"/>
      <c r="L109" s="77"/>
      <c r="P109" s="161"/>
      <c r="Q109" s="66" t="s">
        <v>9</v>
      </c>
    </row>
    <row r="110" spans="2:242" s="79" customFormat="1" ht="10.5" customHeight="1">
      <c r="B110" s="402"/>
      <c r="C110" s="127" t="s">
        <v>284</v>
      </c>
      <c r="D110" s="128"/>
      <c r="E110" s="128"/>
      <c r="F110" s="128"/>
      <c r="G110" s="446"/>
      <c r="H110" s="457"/>
      <c r="I110" s="457"/>
      <c r="J110" s="77"/>
      <c r="K110" s="77"/>
      <c r="L110" s="77"/>
      <c r="P110" s="161"/>
      <c r="Q110" s="163"/>
      <c r="R110" s="162"/>
    </row>
    <row r="111" spans="2:242" s="79" customFormat="1" ht="10.5" customHeight="1">
      <c r="C111" s="106" t="s">
        <v>285</v>
      </c>
      <c r="D111" s="160">
        <v>1700</v>
      </c>
      <c r="E111" s="160">
        <v>1700</v>
      </c>
      <c r="F111" s="107">
        <v>150</v>
      </c>
      <c r="G111" s="107">
        <v>1000</v>
      </c>
      <c r="H111" s="107">
        <v>800</v>
      </c>
      <c r="I111" s="84" t="s">
        <v>16</v>
      </c>
      <c r="J111" s="77"/>
      <c r="K111" s="77"/>
      <c r="L111" s="77"/>
      <c r="P111" s="161"/>
      <c r="Q111" s="108" t="s">
        <v>286</v>
      </c>
      <c r="R111" s="162"/>
    </row>
    <row r="112" spans="2:242" s="79" customFormat="1" ht="10.5" customHeight="1">
      <c r="C112" s="441" t="s">
        <v>287</v>
      </c>
      <c r="D112" s="442"/>
      <c r="E112" s="442"/>
      <c r="F112" s="442"/>
      <c r="G112" s="442"/>
      <c r="H112" s="498"/>
      <c r="I112" s="495"/>
      <c r="J112" s="77"/>
      <c r="K112" s="77"/>
      <c r="L112" s="77"/>
      <c r="P112" s="161"/>
      <c r="Q112" s="109"/>
    </row>
    <row r="113" spans="2:242" s="79" customFormat="1" ht="10.5" customHeight="1">
      <c r="C113" s="103"/>
      <c r="F113" s="116"/>
      <c r="G113" s="116"/>
      <c r="H113" s="116"/>
      <c r="I113" s="76"/>
      <c r="J113" s="77"/>
      <c r="K113" s="77"/>
      <c r="L113" s="77"/>
      <c r="P113" s="161"/>
      <c r="Q113" s="109"/>
    </row>
    <row r="114" spans="2:242" s="79" customFormat="1" ht="10.5" customHeight="1">
      <c r="C114" s="103"/>
      <c r="F114" s="116"/>
      <c r="G114" s="116"/>
      <c r="H114" s="116"/>
      <c r="I114" s="76"/>
      <c r="J114" s="77"/>
      <c r="K114" s="77"/>
      <c r="L114" s="77"/>
      <c r="P114" s="161"/>
      <c r="Q114" s="109"/>
    </row>
    <row r="115" spans="2:242" s="79" customFormat="1" ht="10.5" customHeight="1">
      <c r="C115" s="103"/>
      <c r="F115" s="116"/>
      <c r="G115" s="116"/>
      <c r="H115" s="116"/>
      <c r="I115" s="76"/>
      <c r="J115" s="77"/>
      <c r="K115" s="77"/>
      <c r="L115" s="77"/>
      <c r="P115" s="161"/>
      <c r="Q115" s="109"/>
    </row>
    <row r="116" spans="2:242" s="79" customFormat="1" ht="10.5" customHeight="1">
      <c r="B116" s="402"/>
      <c r="C116" s="99" t="s">
        <v>288</v>
      </c>
      <c r="F116" s="116"/>
      <c r="G116" s="116"/>
      <c r="H116" s="116"/>
      <c r="I116" s="76"/>
      <c r="J116" s="77"/>
      <c r="K116" s="77"/>
      <c r="L116" s="77"/>
      <c r="P116" s="161"/>
      <c r="Q116" s="109"/>
    </row>
    <row r="117" spans="2:242" s="79" customFormat="1" ht="10.5" customHeight="1">
      <c r="C117" s="106" t="s">
        <v>289</v>
      </c>
      <c r="D117" s="160">
        <v>2500</v>
      </c>
      <c r="E117" s="160">
        <v>1750</v>
      </c>
      <c r="F117" s="107">
        <v>220</v>
      </c>
      <c r="G117" s="107">
        <v>580</v>
      </c>
      <c r="H117" s="107">
        <v>2120</v>
      </c>
      <c r="I117" s="84" t="str">
        <f>IF(ISERROR(INDEX([1]Лист1!$B$1:$B$10029,MATCH(Q117,[1]Лист1!$A$1:$A$10029,0),1)),"",INDEX([1]Лист1!$B$1:$B$10029,MATCH(Q117,[1]Лист1!$A$1:$A$10029,0),1))</f>
        <v>8 345,00</v>
      </c>
      <c r="J117" s="77"/>
      <c r="K117" s="77"/>
      <c r="L117" s="77"/>
      <c r="P117" s="161"/>
      <c r="Q117" s="109" t="s">
        <v>290</v>
      </c>
    </row>
    <row r="118" spans="2:242" s="79" customFormat="1" ht="10.5" customHeight="1">
      <c r="C118" s="441" t="s">
        <v>1024</v>
      </c>
      <c r="D118" s="442">
        <v>2500</v>
      </c>
      <c r="E118" s="442">
        <v>1750</v>
      </c>
      <c r="F118" s="442">
        <v>220</v>
      </c>
      <c r="G118" s="442">
        <v>580</v>
      </c>
      <c r="H118" s="498">
        <v>2120</v>
      </c>
      <c r="I118" s="495" t="str">
        <f>IF(ISERROR(INDEX([1]Лист1!$B$1:$B$10029,MATCH(Q118,[1]Лист1!$A$1:$A$10029,0),1)),"",INDEX([1]Лист1!$B$1:$B$10029,MATCH(Q118,[1]Лист1!$A$1:$A$10029,0),1))</f>
        <v>5 274,00</v>
      </c>
      <c r="J118" s="77"/>
      <c r="K118" s="77"/>
      <c r="L118" s="77"/>
      <c r="P118" s="161"/>
      <c r="Q118" s="109" t="s">
        <v>1025</v>
      </c>
    </row>
    <row r="119" spans="2:242" s="79" customFormat="1" ht="10.5" customHeight="1">
      <c r="C119" s="106" t="s">
        <v>291</v>
      </c>
      <c r="D119" s="160">
        <v>2800</v>
      </c>
      <c r="E119" s="160">
        <v>2000</v>
      </c>
      <c r="F119" s="107">
        <v>220</v>
      </c>
      <c r="G119" s="107">
        <v>1000</v>
      </c>
      <c r="H119" s="107">
        <v>2470</v>
      </c>
      <c r="I119" s="84" t="str">
        <f>IF(ISERROR(INDEX([1]Лист1!$B$1:$B$10029,MATCH(Q119,[1]Лист1!$A$1:$A$10029,0),1)),"",INDEX([1]Лист1!$B$1:$B$10029,MATCH(Q119,[1]Лист1!$A$1:$A$10029,0),1))</f>
        <v>8 793,00</v>
      </c>
      <c r="J119" s="77"/>
      <c r="K119" s="77"/>
      <c r="L119" s="77"/>
      <c r="P119" s="161"/>
      <c r="Q119" s="108" t="s">
        <v>292</v>
      </c>
    </row>
    <row r="120" spans="2:242" s="79" customFormat="1" ht="10.5" customHeight="1">
      <c r="C120" s="103"/>
      <c r="F120" s="116"/>
      <c r="G120" s="116"/>
      <c r="H120" s="116"/>
      <c r="I120" s="76"/>
      <c r="J120" s="77"/>
      <c r="K120" s="77"/>
      <c r="L120" s="77"/>
      <c r="P120" s="161"/>
    </row>
    <row r="121" spans="2:242" s="79" customFormat="1" ht="10.5" customHeight="1">
      <c r="C121" s="103"/>
      <c r="F121" s="116"/>
      <c r="G121" s="116"/>
      <c r="H121" s="116"/>
      <c r="I121" s="76"/>
      <c r="J121" s="77"/>
      <c r="K121" s="77"/>
      <c r="L121" s="77"/>
      <c r="P121" s="161"/>
    </row>
    <row r="122" spans="2:242" s="79" customFormat="1" ht="10.5" customHeight="1">
      <c r="C122" s="103"/>
      <c r="F122" s="116"/>
      <c r="G122" s="116"/>
      <c r="H122" s="116"/>
      <c r="I122" s="76"/>
      <c r="J122" s="77"/>
      <c r="K122" s="77"/>
      <c r="L122" s="77"/>
      <c r="P122" s="161"/>
    </row>
    <row r="123" spans="2:242" ht="58.9" customHeight="1">
      <c r="C123" s="164"/>
      <c r="F123" s="165"/>
      <c r="G123" s="165"/>
      <c r="H123"/>
      <c r="I123" s="13" t="str">
        <f>J$2</f>
        <v>Ціна
грн</v>
      </c>
      <c r="J123" s="13" t="s">
        <v>293</v>
      </c>
      <c r="K123"/>
      <c r="L123" s="71"/>
      <c r="N123" s="59"/>
      <c r="O123" s="56"/>
      <c r="P123" s="166"/>
      <c r="IF123"/>
      <c r="IG123"/>
      <c r="IH123"/>
    </row>
    <row r="124" spans="2:242" ht="10.5" customHeight="1">
      <c r="B124" s="402"/>
      <c r="C124" s="67" t="s">
        <v>294</v>
      </c>
      <c r="E124" s="167"/>
      <c r="F124" s="165"/>
      <c r="G124" s="165"/>
      <c r="H124" s="111"/>
      <c r="I124" s="155" t="str">
        <f>IF(ISERROR(INDEX([1]Лист1!B$1:B$10029,MATCH(#REF!,[1]Лист1!A$1:A$10029,0),1)),"",INDEX([1]Лист1!B$1:B$10029,MATCH(#REF!,[1]Лист1!A$1:A$10029,0),1))</f>
        <v/>
      </c>
      <c r="J124"/>
      <c r="K124"/>
      <c r="L124" s="71"/>
      <c r="N124" s="59"/>
      <c r="O124" s="56"/>
      <c r="P124" s="166"/>
      <c r="IF124"/>
      <c r="IG124"/>
      <c r="IH124"/>
    </row>
    <row r="125" spans="2:242" s="79" customFormat="1" ht="10.5" customHeight="1">
      <c r="C125" s="499" t="s">
        <v>295</v>
      </c>
      <c r="D125" s="500"/>
      <c r="E125" s="500"/>
      <c r="F125" s="500"/>
      <c r="G125" s="500"/>
      <c r="H125" s="490"/>
      <c r="I125" s="504">
        <f>IF(ISERROR(INDEX([1]Лист1!$B$1:$B$10029,MATCH(Q125,[1]Лист1!$A$1:$A$10029,0),1)),"",INDEX([1]Лист1!$B$1:$B$10029,MATCH(Q125,[1]Лист1!$A$1:$A$10029,0),1))</f>
        <v>135</v>
      </c>
      <c r="J125" s="488" t="s">
        <v>16</v>
      </c>
      <c r="K125"/>
      <c r="L125" s="168"/>
      <c r="P125" s="169"/>
      <c r="Q125" s="168" t="s">
        <v>296</v>
      </c>
    </row>
    <row r="126" spans="2:242" s="74" customFormat="1" ht="10.5" customHeight="1">
      <c r="C126" s="505" t="s">
        <v>297</v>
      </c>
      <c r="D126" s="506"/>
      <c r="E126" s="507"/>
      <c r="F126" s="506"/>
      <c r="G126" s="506"/>
      <c r="H126" s="502"/>
      <c r="I126" s="458">
        <f>IF(ISERROR(INDEX([1]Лист1!$B$1:$B$10029,MATCH(Q126,[1]Лист1!$A$1:$A$10029,0),1)),"",INDEX([1]Лист1!$B$1:$B$10029,MATCH(Q126,[1]Лист1!$A$1:$A$10029,0),1))</f>
        <v>128</v>
      </c>
      <c r="J126" s="393" t="s">
        <v>16</v>
      </c>
      <c r="K126"/>
      <c r="L126" s="168"/>
      <c r="M126" s="79"/>
      <c r="N126" s="79"/>
      <c r="P126" s="169"/>
      <c r="Q126" s="170" t="s">
        <v>298</v>
      </c>
    </row>
    <row r="127" spans="2:242" s="74" customFormat="1" ht="10.5" customHeight="1">
      <c r="C127" s="499" t="s">
        <v>299</v>
      </c>
      <c r="D127" s="500"/>
      <c r="E127" s="500"/>
      <c r="F127" s="500"/>
      <c r="G127" s="500"/>
      <c r="H127" s="490"/>
      <c r="I127" s="504">
        <f>IF(ISERROR(INDEX([1]Лист1!$B$1:$B$10029,MATCH(Q127,[1]Лист1!$A$1:$A$10029,0),1)),"",INDEX([1]Лист1!$B$1:$B$10029,MATCH(Q127,[1]Лист1!$A$1:$A$10029,0),1))</f>
        <v>92</v>
      </c>
      <c r="J127" s="488" t="s">
        <v>16</v>
      </c>
      <c r="K127"/>
      <c r="L127" s="79"/>
      <c r="N127" s="79"/>
      <c r="Q127" s="79" t="s">
        <v>300</v>
      </c>
    </row>
    <row r="128" spans="2:242" s="74" customFormat="1" ht="10.5" customHeight="1">
      <c r="C128" s="505" t="s">
        <v>301</v>
      </c>
      <c r="D128" s="508"/>
      <c r="E128" s="508"/>
      <c r="F128" s="508"/>
      <c r="G128" s="508"/>
      <c r="H128" s="502"/>
      <c r="I128" s="458">
        <v>96</v>
      </c>
      <c r="J128" s="393" t="s">
        <v>16</v>
      </c>
      <c r="K128"/>
      <c r="L128" s="79"/>
      <c r="N128" s="79"/>
    </row>
    <row r="129" spans="1:244" s="74" customFormat="1" ht="38.450000000000003" customHeight="1">
      <c r="D129" s="171"/>
      <c r="E129" s="171"/>
      <c r="F129" s="171"/>
      <c r="G129" s="171"/>
      <c r="I129" s="13" t="s">
        <v>302</v>
      </c>
      <c r="J129" s="13" t="s">
        <v>303</v>
      </c>
      <c r="K129"/>
      <c r="L129" s="79"/>
      <c r="N129" s="79"/>
    </row>
    <row r="130" spans="1:244" s="173" customFormat="1" ht="10.5" customHeight="1">
      <c r="A130" s="119"/>
      <c r="B130" s="403"/>
      <c r="C130" s="99" t="s">
        <v>304</v>
      </c>
      <c r="D130" s="172"/>
      <c r="E130" s="172"/>
      <c r="I130" s="76" t="str">
        <f>IF(ISERROR(INDEX([1]Лист1!B$1:B$10029,MATCH(#REF!,[1]Лист1!A$1:A$10029,0),1)),"",INDEX([1]Лист1!B$1:B$10029,MATCH(#REF!,[1]Лист1!A$1:A$10029,0),1))</f>
        <v/>
      </c>
      <c r="K130"/>
      <c r="L130" s="130"/>
      <c r="N130" s="130"/>
      <c r="P130" s="74"/>
      <c r="Q130" s="74"/>
      <c r="R130" s="74"/>
      <c r="IF130" s="119"/>
      <c r="IG130" s="119"/>
      <c r="IH130" s="119"/>
      <c r="II130" s="119"/>
      <c r="IJ130" s="119"/>
    </row>
    <row r="131" spans="1:244" s="74" customFormat="1" ht="10.5" customHeight="1">
      <c r="B131" s="79"/>
      <c r="C131" s="499" t="s">
        <v>305</v>
      </c>
      <c r="D131" s="500"/>
      <c r="E131" s="500"/>
      <c r="F131" s="500"/>
      <c r="G131" s="500"/>
      <c r="H131" s="490"/>
      <c r="I131" s="504">
        <f>IF(ISERROR(INDEX([1]Лист1!$B$1:$B$10029,MATCH(Q131,[1]Лист1!$A$1:$A$10029,0),1)),"",INDEX([1]Лист1!$B$1:$B$10029,MATCH(Q131,[1]Лист1!$A$1:$A$10029,0),1))</f>
        <v>546</v>
      </c>
      <c r="J131" s="488" t="s">
        <v>16</v>
      </c>
      <c r="K131"/>
      <c r="L131" s="79"/>
      <c r="N131" s="79"/>
      <c r="Q131" s="74" t="s">
        <v>306</v>
      </c>
    </row>
    <row r="132" spans="1:244" s="74" customFormat="1" ht="10.5" customHeight="1">
      <c r="B132" s="79"/>
      <c r="C132" s="455" t="s">
        <v>307</v>
      </c>
      <c r="D132" s="509"/>
      <c r="E132" s="510"/>
      <c r="F132" s="505"/>
      <c r="G132" s="505"/>
      <c r="H132" s="505"/>
      <c r="I132" s="393" t="str">
        <f>IF(ISERROR(INDEX([1]Лист1!$B$1:$B$10029,MATCH(Q132,[1]Лист1!$A$1:$A$10029,0),1)),"",INDEX([1]Лист1!$B$1:$B$10029,MATCH(Q132,[1]Лист1!$A$1:$A$10029,0),1))</f>
        <v>2 210,00</v>
      </c>
      <c r="J132" s="393" t="str">
        <f>IF(ISERROR(INDEX([1]Лист1!$B$1:$B$10029,MATCH(R132,[1]Лист1!$A$1:$A$10029,0),1)),"",INDEX([1]Лист1!$B$1:$B$10029,MATCH(R132,[1]Лист1!$A$1:$A$10029,0),1))</f>
        <v>2 340,00</v>
      </c>
      <c r="K132"/>
      <c r="L132" s="79"/>
      <c r="N132" s="79"/>
      <c r="Q132" s="125" t="s">
        <v>308</v>
      </c>
      <c r="R132" s="125" t="s">
        <v>309</v>
      </c>
    </row>
    <row r="133" spans="1:244" s="74" customFormat="1" ht="10.5" customHeight="1">
      <c r="C133" s="499" t="s">
        <v>310</v>
      </c>
      <c r="D133" s="500"/>
      <c r="E133" s="500"/>
      <c r="F133" s="500"/>
      <c r="G133" s="500"/>
      <c r="H133" s="490"/>
      <c r="I133" s="488" t="str">
        <f>IF(ISERROR(INDEX([1]Лист1!$B$1:$B$10029,MATCH(Q133,[1]Лист1!$A$1:$A$10029,0),1)),"",INDEX([1]Лист1!$B$1:$B$10029,MATCH(Q133,[1]Лист1!$A$1:$A$10029,0),1))</f>
        <v>2 850,00</v>
      </c>
      <c r="J133" s="488" t="str">
        <f>IF(ISERROR(INDEX([1]Лист1!$B$1:$B$10029,MATCH(R133,[1]Лист1!$A$1:$A$10029,0),1)),"",INDEX([1]Лист1!$B$1:$B$10029,MATCH(R133,[1]Лист1!$A$1:$A$10029,0),1))</f>
        <v>2 945,00</v>
      </c>
      <c r="K133" s="42"/>
      <c r="L133" s="79"/>
      <c r="N133" s="79"/>
      <c r="Q133" s="125" t="s">
        <v>311</v>
      </c>
      <c r="R133" s="125" t="s">
        <v>312</v>
      </c>
    </row>
    <row r="134" spans="1:244" s="74" customFormat="1" ht="10.5" customHeight="1">
      <c r="C134" s="511" t="s">
        <v>313</v>
      </c>
      <c r="D134" s="505"/>
      <c r="E134" s="505"/>
      <c r="F134" s="505"/>
      <c r="G134" s="505"/>
      <c r="H134" s="505"/>
      <c r="I134" s="393" t="s">
        <v>16</v>
      </c>
      <c r="J134" s="393" t="str">
        <f>IF(ISERROR(INDEX([1]Лист1!$B$1:$B$10029,MATCH(R134,[1]Лист1!$A$1:$A$10029,0),1)),"",INDEX([1]Лист1!$B$1:$B$10029,MATCH(R134,[1]Лист1!$A$1:$A$10029,0),1))</f>
        <v>3 620,00</v>
      </c>
      <c r="K134"/>
      <c r="L134" s="79"/>
      <c r="N134" s="79"/>
      <c r="R134" s="125" t="s">
        <v>314</v>
      </c>
    </row>
    <row r="135" spans="1:244" s="74" customFormat="1" ht="10.5" customHeight="1">
      <c r="B135" s="79"/>
      <c r="C135" s="499" t="s">
        <v>315</v>
      </c>
      <c r="D135" s="500"/>
      <c r="E135" s="500"/>
      <c r="F135" s="500"/>
      <c r="G135" s="500"/>
      <c r="H135" s="490"/>
      <c r="I135" s="488" t="s">
        <v>16</v>
      </c>
      <c r="J135" s="488" t="s">
        <v>16</v>
      </c>
      <c r="K135"/>
      <c r="L135" s="175"/>
      <c r="M135" s="122"/>
      <c r="N135" s="175"/>
      <c r="O135" s="122"/>
    </row>
    <row r="136" spans="1:244" s="74" customFormat="1" ht="10.5" customHeight="1">
      <c r="B136" s="79"/>
      <c r="C136" s="511" t="s">
        <v>316</v>
      </c>
      <c r="D136" s="128"/>
      <c r="E136" s="512"/>
      <c r="F136" s="128"/>
      <c r="G136" s="128"/>
      <c r="H136" s="502"/>
      <c r="I136" s="393" t="s">
        <v>16</v>
      </c>
      <c r="J136" s="393" t="s">
        <v>16</v>
      </c>
      <c r="K136"/>
      <c r="L136" s="175"/>
      <c r="M136" s="122"/>
      <c r="N136" s="175"/>
      <c r="O136" s="122"/>
    </row>
    <row r="137" spans="1:244" s="74" customFormat="1" ht="10.5" customHeight="1">
      <c r="D137" s="104"/>
      <c r="E137" s="174"/>
      <c r="F137" s="104"/>
      <c r="G137" s="104"/>
      <c r="H137" s="116"/>
      <c r="I137" s="53"/>
      <c r="J137" s="122"/>
      <c r="K137"/>
      <c r="L137" s="175"/>
      <c r="M137" s="122"/>
      <c r="N137" s="175"/>
      <c r="O137" s="171"/>
    </row>
    <row r="138" spans="1:244" s="173" customFormat="1" ht="10.5" customHeight="1">
      <c r="A138" s="119"/>
      <c r="B138" s="403"/>
      <c r="C138" s="99" t="s">
        <v>317</v>
      </c>
      <c r="I138" s="176"/>
      <c r="J138" s="130"/>
      <c r="K138"/>
      <c r="L138" s="130"/>
      <c r="N138" s="130"/>
      <c r="P138" s="74"/>
      <c r="Q138" s="74"/>
      <c r="R138" s="74"/>
      <c r="IF138" s="119"/>
      <c r="IG138" s="119"/>
      <c r="IH138" s="119"/>
      <c r="II138" s="119"/>
      <c r="IJ138" s="119"/>
    </row>
    <row r="139" spans="1:244" s="74" customFormat="1" ht="10.5" customHeight="1">
      <c r="C139" s="499" t="s">
        <v>318</v>
      </c>
      <c r="D139" s="500"/>
      <c r="E139" s="500"/>
      <c r="F139" s="500"/>
      <c r="G139" s="500"/>
      <c r="H139" s="490"/>
      <c r="I139" s="488" t="s">
        <v>16</v>
      </c>
      <c r="J139" s="488" t="s">
        <v>16</v>
      </c>
      <c r="K139"/>
      <c r="L139" s="79"/>
      <c r="N139" s="79"/>
    </row>
    <row r="140" spans="1:244" s="74" customFormat="1" ht="10.5" customHeight="1">
      <c r="C140" s="505" t="s">
        <v>319</v>
      </c>
      <c r="D140" s="505"/>
      <c r="E140" s="505"/>
      <c r="F140" s="505"/>
      <c r="G140" s="505"/>
      <c r="H140" s="505"/>
      <c r="I140" s="393" t="str">
        <f>IF(ISERROR(INDEX([1]Лист1!$B$1:$B$10029,MATCH(Q140,[1]Лист1!$A$1:$A$10029,0),1)),"",INDEX([1]Лист1!$B$1:$B$10029,MATCH(Q140,[1]Лист1!$A$1:$A$10029,0),1))</f>
        <v>2 645,00</v>
      </c>
      <c r="J140" s="393" t="s">
        <v>16</v>
      </c>
      <c r="K140"/>
      <c r="L140" s="79"/>
      <c r="N140" s="79"/>
      <c r="Q140" s="177" t="s">
        <v>320</v>
      </c>
    </row>
  </sheetData>
  <sheetProtection selectLockedCells="1" selectUnlockedCells="1"/>
  <pageMargins left="0.23622047244094491" right="0.23622047244094491" top="0.39370078740157483" bottom="0.74803149606299213" header="0.51181102362204722" footer="0.39370078740157483"/>
  <pageSetup paperSize="9" scale="81" firstPageNumber="3" orientation="portrait" useFirstPageNumber="1" r:id="rId1"/>
  <headerFooter alignWithMargins="0">
    <oddFooter>&amp;L&amp;"Arial,обычный"&amp;9* Під замовлення (відсутні в складському залишку).
Ціни в грн з ПДВ станом на 02.01.2021. ТОВ "АБЕТОН", м. Київ, вул. Якутська, 5, тел. (044) 355-06-06, www.abeton.ua&amp;R&amp;"Times New Roman,обычный"&amp;12&amp;P</oddFooter>
  </headerFooter>
  <rowBreaks count="1" manualBreakCount="1">
    <brk id="82" max="16383" man="1"/>
  </rowBreaks>
  <colBreaks count="1" manualBreakCount="1">
    <brk id="1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266"/>
  <sheetViews>
    <sheetView view="pageBreakPreview" topLeftCell="A46" zoomScale="115" zoomScaleNormal="115" zoomScaleSheetLayoutView="115" workbookViewId="0">
      <selection activeCell="B9" sqref="B9:I18"/>
    </sheetView>
  </sheetViews>
  <sheetFormatPr defaultColWidth="8.42578125" defaultRowHeight="12.75" customHeight="1" outlineLevelCol="1"/>
  <cols>
    <col min="1" max="1" width="2.7109375" style="178" customWidth="1"/>
    <col min="2" max="2" width="23.7109375" style="179" customWidth="1"/>
    <col min="3" max="3" width="5.42578125" style="179" customWidth="1"/>
    <col min="4" max="4" width="6.42578125" style="179" customWidth="1"/>
    <col min="5" max="5" width="5.5703125" style="179" customWidth="1"/>
    <col min="6" max="6" width="6.7109375" style="179" customWidth="1"/>
    <col min="7" max="7" width="7" style="179" customWidth="1"/>
    <col min="8" max="8" width="8.42578125" style="179" customWidth="1"/>
    <col min="9" max="9" width="9.28515625" style="180" customWidth="1"/>
    <col min="10" max="10" width="10.140625" style="180" customWidth="1"/>
    <col min="11" max="11" width="30.85546875" style="1" customWidth="1"/>
    <col min="12" max="12" width="34.5703125" style="181" customWidth="1" outlineLevel="1"/>
    <col min="13" max="13" width="27.28515625" style="182" customWidth="1" outlineLevel="1"/>
    <col min="14" max="15" width="25.42578125" style="1" customWidth="1"/>
    <col min="16" max="252" width="8.42578125" style="1" customWidth="1"/>
  </cols>
  <sheetData>
    <row r="1" spans="1:13" s="187" customFormat="1" ht="32.65" customHeight="1">
      <c r="A1" s="183" t="s">
        <v>321</v>
      </c>
      <c r="B1" s="184"/>
      <c r="C1" s="184"/>
      <c r="D1" s="184"/>
      <c r="E1" s="184"/>
      <c r="F1" s="184"/>
      <c r="G1" s="185"/>
      <c r="H1" s="184"/>
      <c r="I1" s="186"/>
      <c r="J1" s="186"/>
      <c r="L1" s="188"/>
      <c r="M1" s="189"/>
    </row>
    <row r="2" spans="1:13" s="194" customFormat="1" ht="54" customHeight="1">
      <c r="A2" s="190"/>
      <c r="B2" s="191" t="s">
        <v>1</v>
      </c>
      <c r="C2" s="192" t="s">
        <v>2</v>
      </c>
      <c r="D2" s="192" t="s">
        <v>322</v>
      </c>
      <c r="E2" s="192" t="s">
        <v>85</v>
      </c>
      <c r="F2" s="192" t="s">
        <v>323</v>
      </c>
      <c r="G2" s="192" t="s">
        <v>324</v>
      </c>
      <c r="H2" s="192" t="s">
        <v>6</v>
      </c>
      <c r="I2" s="193" t="s">
        <v>325</v>
      </c>
      <c r="J2" s="193"/>
      <c r="L2" s="195"/>
      <c r="M2" s="196"/>
    </row>
    <row r="3" spans="1:13" s="201" customFormat="1" ht="9.1999999999999993" customHeight="1">
      <c r="A3" s="404"/>
      <c r="B3" s="197" t="s">
        <v>98</v>
      </c>
      <c r="C3" s="198"/>
      <c r="D3" s="198"/>
      <c r="E3" s="198"/>
      <c r="F3" s="198"/>
      <c r="G3" s="198"/>
      <c r="H3" s="199"/>
      <c r="I3" s="200"/>
      <c r="J3" s="200"/>
      <c r="L3" s="202"/>
      <c r="M3" s="203"/>
    </row>
    <row r="4" spans="1:13" s="17" customFormat="1" ht="9.1999999999999993" customHeight="1">
      <c r="A4" s="204" t="s">
        <v>18</v>
      </c>
      <c r="B4" s="37" t="s">
        <v>326</v>
      </c>
      <c r="C4" s="25"/>
      <c r="D4" s="25">
        <v>700</v>
      </c>
      <c r="E4" s="25">
        <v>290</v>
      </c>
      <c r="F4" s="25">
        <v>840</v>
      </c>
      <c r="G4" s="25"/>
      <c r="H4" s="30">
        <v>130</v>
      </c>
      <c r="I4" s="465">
        <v>1700</v>
      </c>
      <c r="J4" s="206"/>
      <c r="L4" s="30" t="s">
        <v>327</v>
      </c>
      <c r="M4" s="207" t="str">
        <f>L4&amp;"S"</f>
        <v>KS-7-3-PS</v>
      </c>
    </row>
    <row r="5" spans="1:13" s="17" customFormat="1" ht="9.1999999999999993" customHeight="1">
      <c r="A5" s="204" t="s">
        <v>18</v>
      </c>
      <c r="B5" s="440" t="s">
        <v>328</v>
      </c>
      <c r="C5" s="466"/>
      <c r="D5" s="466">
        <v>700</v>
      </c>
      <c r="E5" s="466">
        <v>590</v>
      </c>
      <c r="F5" s="466">
        <v>840</v>
      </c>
      <c r="G5" s="467"/>
      <c r="H5" s="468">
        <v>260</v>
      </c>
      <c r="I5" s="469">
        <v>3204</v>
      </c>
      <c r="J5" s="464"/>
      <c r="L5" s="208" t="s">
        <v>329</v>
      </c>
      <c r="M5" s="207" t="str">
        <f>L5&amp;"S"</f>
        <v>KS-7-6-PS</v>
      </c>
    </row>
    <row r="6" spans="1:13" s="17" customFormat="1" ht="9.1999999999999993" customHeight="1">
      <c r="A6" s="204" t="s">
        <v>18</v>
      </c>
      <c r="B6" s="37" t="s">
        <v>330</v>
      </c>
      <c r="C6" s="25"/>
      <c r="D6" s="25">
        <v>700</v>
      </c>
      <c r="E6" s="25">
        <v>890</v>
      </c>
      <c r="F6" s="25">
        <v>840</v>
      </c>
      <c r="G6" s="25"/>
      <c r="H6" s="30">
        <v>380</v>
      </c>
      <c r="I6" s="38" t="s">
        <v>16</v>
      </c>
      <c r="J6" s="206"/>
      <c r="L6" s="30" t="s">
        <v>331</v>
      </c>
      <c r="M6" s="207" t="str">
        <f>L6&amp;"S"</f>
        <v>KS-7-9-PS</v>
      </c>
    </row>
    <row r="7" spans="1:13" s="201" customFormat="1" ht="9.1999999999999993" customHeight="1">
      <c r="A7" s="204"/>
      <c r="B7" s="31"/>
      <c r="C7" s="26"/>
      <c r="D7" s="26"/>
      <c r="E7" s="26"/>
      <c r="F7" s="26"/>
      <c r="G7" s="26"/>
      <c r="H7" s="27"/>
      <c r="I7" s="206" t="str">
        <f>IF(ISERROR(INDEX(#REF!,MATCH(L7,#REF!,0),1)),"",INDEX(#REF!,MATCH(L7,#REF!,0),1))</f>
        <v/>
      </c>
      <c r="J7" s="200"/>
      <c r="L7" s="202"/>
      <c r="M7" s="203"/>
    </row>
    <row r="8" spans="1:13" s="201" customFormat="1" ht="9.1999999999999993" customHeight="1">
      <c r="A8" s="404"/>
      <c r="B8" s="197" t="s">
        <v>332</v>
      </c>
      <c r="C8" s="26"/>
      <c r="D8" s="26"/>
      <c r="E8" s="26"/>
      <c r="F8" s="26"/>
      <c r="G8" s="26"/>
      <c r="H8" s="27"/>
      <c r="I8" s="206" t="str">
        <f>IF(ISERROR(INDEX(#REF!,MATCH(L8,#REF!,0),1)),"",INDEX(#REF!,MATCH(L8,#REF!,0),1))</f>
        <v/>
      </c>
      <c r="J8" s="200"/>
      <c r="L8" s="202"/>
      <c r="M8" s="203"/>
    </row>
    <row r="9" spans="1:13" s="17" customFormat="1" ht="9.1999999999999993" customHeight="1">
      <c r="A9" s="204"/>
      <c r="B9" s="37" t="s">
        <v>333</v>
      </c>
      <c r="C9" s="25">
        <v>1000</v>
      </c>
      <c r="D9" s="25">
        <v>700</v>
      </c>
      <c r="E9" s="25">
        <v>150</v>
      </c>
      <c r="F9" s="25">
        <v>1160</v>
      </c>
      <c r="G9" s="25"/>
      <c r="H9" s="30">
        <v>250</v>
      </c>
      <c r="I9" s="205" t="str">
        <f>IF(ISERROR(INDEX([1]Лист1!$B$1:$B$10029,MATCH(L9,[1]Лист1!$A$1:$A$10029,0),1)),"",INDEX([1]Лист1!$B$1:$B$10029,MATCH(L9,[1]Лист1!$A$1:$A$10029,0),1))</f>
        <v>3 606,00</v>
      </c>
      <c r="J9" s="18"/>
      <c r="L9" s="30" t="s">
        <v>334</v>
      </c>
      <c r="M9" s="209"/>
    </row>
    <row r="10" spans="1:13" s="17" customFormat="1" ht="9.1999999999999993" customHeight="1">
      <c r="A10" s="204"/>
      <c r="B10" s="440" t="s">
        <v>335</v>
      </c>
      <c r="C10" s="466">
        <v>1500</v>
      </c>
      <c r="D10" s="466">
        <v>700</v>
      </c>
      <c r="E10" s="466">
        <v>150</v>
      </c>
      <c r="F10" s="466">
        <v>1680</v>
      </c>
      <c r="G10" s="468">
        <v>400</v>
      </c>
      <c r="H10" s="468">
        <v>680</v>
      </c>
      <c r="I10" s="469" t="str">
        <f>IF(ISERROR(INDEX([1]Лист1!$B$1:$B$10029,MATCH(L10,[1]Лист1!$A$1:$A$10029,0),1)),"",INDEX([1]Лист1!$B$1:$B$10029,MATCH(L10,[1]Лист1!$A$1:$A$10029,0),1))</f>
        <v>6 966,00</v>
      </c>
      <c r="J10" s="210"/>
      <c r="L10" s="202" t="s">
        <v>336</v>
      </c>
      <c r="M10" s="203"/>
    </row>
    <row r="11" spans="1:13" s="17" customFormat="1" ht="9.1999999999999993" customHeight="1">
      <c r="A11" s="204"/>
      <c r="B11" s="37" t="s">
        <v>337</v>
      </c>
      <c r="C11" s="25">
        <v>1500</v>
      </c>
      <c r="D11" s="25">
        <v>700</v>
      </c>
      <c r="E11" s="25">
        <v>150</v>
      </c>
      <c r="F11" s="25">
        <v>1680</v>
      </c>
      <c r="G11" s="25">
        <v>200</v>
      </c>
      <c r="H11" s="30">
        <v>680</v>
      </c>
      <c r="I11" s="38" t="s">
        <v>16</v>
      </c>
      <c r="J11" s="18"/>
      <c r="L11" s="30" t="s">
        <v>338</v>
      </c>
      <c r="M11" s="209"/>
    </row>
    <row r="12" spans="1:13" s="17" customFormat="1" ht="9.1999999999999993" customHeight="1">
      <c r="A12" s="204" t="s">
        <v>18</v>
      </c>
      <c r="B12" s="440" t="s">
        <v>339</v>
      </c>
      <c r="C12" s="466">
        <v>1500</v>
      </c>
      <c r="D12" s="466">
        <v>700</v>
      </c>
      <c r="E12" s="466">
        <v>150</v>
      </c>
      <c r="F12" s="466">
        <v>1680</v>
      </c>
      <c r="G12" s="468">
        <v>0</v>
      </c>
      <c r="H12" s="468">
        <v>680</v>
      </c>
      <c r="I12" s="469" t="s">
        <v>16</v>
      </c>
      <c r="J12" s="210"/>
      <c r="L12" s="208" t="s">
        <v>340</v>
      </c>
      <c r="M12" s="203"/>
    </row>
    <row r="13" spans="1:13" s="17" customFormat="1" ht="9.1999999999999993" customHeight="1">
      <c r="A13" s="204"/>
      <c r="B13" s="37" t="s">
        <v>341</v>
      </c>
      <c r="C13" s="25">
        <v>2000</v>
      </c>
      <c r="D13" s="25">
        <v>700</v>
      </c>
      <c r="E13" s="25">
        <v>160</v>
      </c>
      <c r="F13" s="25">
        <v>2200</v>
      </c>
      <c r="G13" s="25"/>
      <c r="H13" s="30">
        <v>1280</v>
      </c>
      <c r="I13" s="205" t="str">
        <f>IF(ISERROR(INDEX([1]Лист1!$B$1:$B$10029,MATCH(L13,[1]Лист1!$A$1:$A$10029,0),1)),"",INDEX([1]Лист1!$B$1:$B$10029,MATCH(L13,[1]Лист1!$A$1:$A$10029,0),1))</f>
        <v>12 066,00</v>
      </c>
      <c r="J13" s="18"/>
      <c r="L13" s="30" t="s">
        <v>342</v>
      </c>
      <c r="M13" s="209"/>
    </row>
    <row r="14" spans="1:13" s="17" customFormat="1" ht="9.1999999999999993" customHeight="1">
      <c r="A14" s="204"/>
      <c r="B14" s="440" t="s">
        <v>343</v>
      </c>
      <c r="C14" s="466">
        <v>2000</v>
      </c>
      <c r="D14" s="466">
        <v>700</v>
      </c>
      <c r="E14" s="466">
        <v>160</v>
      </c>
      <c r="F14" s="466">
        <v>2200</v>
      </c>
      <c r="G14" s="468"/>
      <c r="H14" s="468">
        <v>1129</v>
      </c>
      <c r="I14" s="469" t="str">
        <f>IF(ISERROR(INDEX([1]Лист1!$B$1:$B$10029,MATCH(L14,[1]Лист1!$A$1:$A$10029,0),1)),"",INDEX([1]Лист1!$B$1:$B$10029,MATCH(L14,[1]Лист1!$A$1:$A$10029,0),1))</f>
        <v>12 672,00</v>
      </c>
      <c r="J14" s="210"/>
      <c r="L14" s="208" t="s">
        <v>344</v>
      </c>
      <c r="M14" s="203"/>
    </row>
    <row r="15" spans="1:13" s="17" customFormat="1" ht="9.1999999999999993" customHeight="1">
      <c r="A15" s="204" t="s">
        <v>18</v>
      </c>
      <c r="B15" s="37" t="s">
        <v>345</v>
      </c>
      <c r="C15" s="25">
        <v>2400</v>
      </c>
      <c r="D15" s="25">
        <v>700</v>
      </c>
      <c r="E15" s="25">
        <v>180</v>
      </c>
      <c r="F15" s="25">
        <v>2620</v>
      </c>
      <c r="G15" s="25"/>
      <c r="H15" s="30">
        <v>2290</v>
      </c>
      <c r="I15" s="38" t="s">
        <v>16</v>
      </c>
      <c r="J15" s="18"/>
      <c r="L15" s="30" t="s">
        <v>346</v>
      </c>
      <c r="M15" s="209"/>
    </row>
    <row r="16" spans="1:13" s="17" customFormat="1" ht="9.1999999999999993" customHeight="1">
      <c r="A16" s="204" t="s">
        <v>18</v>
      </c>
      <c r="B16" s="440" t="s">
        <v>347</v>
      </c>
      <c r="C16" s="466">
        <v>2400</v>
      </c>
      <c r="D16" s="466">
        <v>700</v>
      </c>
      <c r="E16" s="466">
        <v>180</v>
      </c>
      <c r="F16" s="466">
        <v>2620</v>
      </c>
      <c r="G16" s="468"/>
      <c r="H16" s="468">
        <v>2120</v>
      </c>
      <c r="I16" s="469" t="s">
        <v>16</v>
      </c>
      <c r="J16" s="18"/>
      <c r="L16" s="208" t="s">
        <v>348</v>
      </c>
      <c r="M16" s="209"/>
    </row>
    <row r="17" spans="1:13" s="17" customFormat="1" ht="9.1999999999999993" customHeight="1">
      <c r="A17" s="204" t="s">
        <v>18</v>
      </c>
      <c r="B17" s="37" t="s">
        <v>349</v>
      </c>
      <c r="C17" s="25">
        <v>3000</v>
      </c>
      <c r="D17" s="25">
        <v>700</v>
      </c>
      <c r="E17" s="25">
        <v>250</v>
      </c>
      <c r="F17" s="25">
        <v>3400</v>
      </c>
      <c r="G17" s="25"/>
      <c r="H17" s="30">
        <v>5100</v>
      </c>
      <c r="I17" s="205" t="str">
        <f>IF(ISERROR(INDEX([1]Лист1!$B$1:$B$10029,MATCH(L17,[1]Лист1!$A$1:$A$10029,0),1)),"",INDEX([1]Лист1!$B$1:$B$10029,MATCH(L17,[1]Лист1!$A$1:$A$10029,0),1))</f>
        <v>45 087,11</v>
      </c>
      <c r="J17" s="18"/>
      <c r="L17" s="30" t="s">
        <v>350</v>
      </c>
      <c r="M17" s="209"/>
    </row>
    <row r="18" spans="1:13" s="17" customFormat="1" ht="9.1999999999999993" customHeight="1">
      <c r="A18" s="204" t="s">
        <v>18</v>
      </c>
      <c r="B18" s="440" t="s">
        <v>351</v>
      </c>
      <c r="C18" s="466">
        <v>3000</v>
      </c>
      <c r="D18" s="466">
        <v>700</v>
      </c>
      <c r="E18" s="466">
        <v>250</v>
      </c>
      <c r="F18" s="466">
        <v>3400</v>
      </c>
      <c r="G18" s="468"/>
      <c r="H18" s="468">
        <v>4900</v>
      </c>
      <c r="I18" s="469" t="str">
        <f>IF(ISERROR(INDEX([1]Лист1!$B$1:$B$10029,MATCH(L18,[1]Лист1!$A$1:$A$10029,0),1)),"",INDEX([1]Лист1!$B$1:$B$10029,MATCH(L18,[1]Лист1!$A$1:$A$10029,0),1))</f>
        <v>45 887,26</v>
      </c>
      <c r="J18" s="210"/>
      <c r="L18" s="208" t="s">
        <v>352</v>
      </c>
      <c r="M18" s="203"/>
    </row>
    <row r="19" spans="1:13" s="201" customFormat="1" ht="9.1999999999999993" customHeight="1">
      <c r="A19" s="204"/>
      <c r="B19" s="31"/>
      <c r="C19" s="26"/>
      <c r="D19" s="26"/>
      <c r="E19" s="26"/>
      <c r="F19" s="26"/>
      <c r="G19" s="26"/>
      <c r="H19" s="27"/>
      <c r="I19" s="206" t="str">
        <f>IF(ISERROR(INDEX(#REF!,MATCH(L19,#REF!,0),1)),"",INDEX(#REF!,MATCH(L19,#REF!,0),1))</f>
        <v/>
      </c>
      <c r="J19" s="210"/>
      <c r="L19" s="202"/>
      <c r="M19" s="203"/>
    </row>
    <row r="20" spans="1:13" s="201" customFormat="1" ht="10.5" customHeight="1">
      <c r="A20" s="404"/>
      <c r="B20" s="197" t="s">
        <v>138</v>
      </c>
      <c r="C20" s="26"/>
      <c r="D20" s="26"/>
      <c r="E20" s="26"/>
      <c r="F20" s="26"/>
      <c r="G20" s="26"/>
      <c r="H20" s="27"/>
      <c r="I20" s="206" t="str">
        <f>IF(ISERROR(INDEX(#REF!,MATCH(L20,#REF!,0),1)),"",INDEX(#REF!,MATCH(L20,#REF!,0),1))</f>
        <v/>
      </c>
      <c r="J20" s="210"/>
      <c r="L20" s="202"/>
      <c r="M20" s="203"/>
    </row>
    <row r="21" spans="1:13" s="17" customFormat="1" ht="10.5" customHeight="1">
      <c r="A21" s="204" t="s">
        <v>18</v>
      </c>
      <c r="B21" s="440" t="s">
        <v>353</v>
      </c>
      <c r="C21" s="466">
        <v>1500</v>
      </c>
      <c r="D21" s="466">
        <v>1000</v>
      </c>
      <c r="E21" s="466">
        <v>150</v>
      </c>
      <c r="F21" s="466">
        <v>1680</v>
      </c>
      <c r="G21" s="468"/>
      <c r="H21" s="468">
        <v>530</v>
      </c>
      <c r="I21" s="469" t="s">
        <v>16</v>
      </c>
      <c r="J21" s="210"/>
      <c r="L21" s="202" t="s">
        <v>354</v>
      </c>
      <c r="M21" s="203"/>
    </row>
    <row r="22" spans="1:13" s="17" customFormat="1" ht="10.5" customHeight="1">
      <c r="A22" s="204" t="s">
        <v>18</v>
      </c>
      <c r="B22" s="37" t="s">
        <v>355</v>
      </c>
      <c r="C22" s="25">
        <v>2000</v>
      </c>
      <c r="D22" s="25">
        <v>1000</v>
      </c>
      <c r="E22" s="25">
        <v>160</v>
      </c>
      <c r="F22" s="25">
        <v>2200</v>
      </c>
      <c r="G22" s="25"/>
      <c r="H22" s="30">
        <v>1280</v>
      </c>
      <c r="I22" s="38" t="s">
        <v>16</v>
      </c>
      <c r="J22" s="18"/>
      <c r="L22" s="30" t="s">
        <v>356</v>
      </c>
      <c r="M22" s="209"/>
    </row>
    <row r="23" spans="1:13" s="17" customFormat="1" ht="10.5" customHeight="1">
      <c r="A23" s="204" t="s">
        <v>18</v>
      </c>
      <c r="B23" s="440" t="s">
        <v>357</v>
      </c>
      <c r="C23" s="466">
        <v>2400</v>
      </c>
      <c r="D23" s="466">
        <v>1000</v>
      </c>
      <c r="E23" s="466">
        <v>180</v>
      </c>
      <c r="F23" s="466">
        <v>2600</v>
      </c>
      <c r="G23" s="468"/>
      <c r="H23" s="468">
        <v>1680</v>
      </c>
      <c r="I23" s="469" t="s">
        <v>16</v>
      </c>
      <c r="J23" s="210"/>
      <c r="L23" s="202" t="s">
        <v>358</v>
      </c>
      <c r="M23" s="203"/>
    </row>
    <row r="24" spans="1:13" s="17" customFormat="1" ht="10.5" customHeight="1">
      <c r="A24" s="204" t="s">
        <v>18</v>
      </c>
      <c r="B24" s="37" t="s">
        <v>359</v>
      </c>
      <c r="C24" s="25">
        <v>3000</v>
      </c>
      <c r="D24" s="25">
        <v>1000</v>
      </c>
      <c r="E24" s="25">
        <v>250</v>
      </c>
      <c r="F24" s="25">
        <v>3400</v>
      </c>
      <c r="G24" s="25"/>
      <c r="H24" s="30">
        <v>3930</v>
      </c>
      <c r="I24" s="205" t="s">
        <v>16</v>
      </c>
      <c r="J24" s="18"/>
      <c r="L24" s="30" t="s">
        <v>360</v>
      </c>
      <c r="M24" s="209"/>
    </row>
    <row r="25" spans="1:13" s="17" customFormat="1" ht="10.5" customHeight="1">
      <c r="A25" s="204"/>
      <c r="B25" s="31"/>
      <c r="C25" s="26"/>
      <c r="D25" s="26"/>
      <c r="E25" s="26"/>
      <c r="F25" s="26"/>
      <c r="G25" s="26"/>
      <c r="H25" s="27"/>
      <c r="I25" s="211"/>
      <c r="J25" s="212"/>
      <c r="L25" s="213"/>
      <c r="M25" s="203"/>
    </row>
    <row r="26" spans="1:13" s="201" customFormat="1" ht="10.5" customHeight="1">
      <c r="A26" s="404"/>
      <c r="B26" s="214" t="s">
        <v>153</v>
      </c>
      <c r="C26" s="198"/>
      <c r="D26" s="198"/>
      <c r="E26" s="198"/>
      <c r="F26" s="198"/>
      <c r="G26" s="513" t="s">
        <v>361</v>
      </c>
      <c r="H26" s="17"/>
      <c r="I26" s="211"/>
      <c r="J26" s="514" t="s">
        <v>362</v>
      </c>
      <c r="L26" s="213"/>
      <c r="M26" s="203"/>
    </row>
    <row r="27" spans="1:13" s="194" customFormat="1" ht="32.85" customHeight="1">
      <c r="A27" s="190"/>
      <c r="B27" s="215" t="s">
        <v>1</v>
      </c>
      <c r="C27" s="193" t="s">
        <v>2</v>
      </c>
      <c r="D27" s="193" t="s">
        <v>85</v>
      </c>
      <c r="E27" s="193" t="s">
        <v>323</v>
      </c>
      <c r="F27" s="193" t="s">
        <v>363</v>
      </c>
      <c r="G27" s="513"/>
      <c r="H27" s="193" t="s">
        <v>6</v>
      </c>
      <c r="I27" s="216" t="s">
        <v>325</v>
      </c>
      <c r="J27" s="514"/>
      <c r="L27" s="217"/>
      <c r="M27" s="218"/>
    </row>
    <row r="28" spans="1:13" s="17" customFormat="1" ht="10.15" customHeight="1">
      <c r="A28" s="204"/>
      <c r="B28" s="37" t="s">
        <v>364</v>
      </c>
      <c r="C28" s="25">
        <v>1000</v>
      </c>
      <c r="D28" s="25">
        <v>290</v>
      </c>
      <c r="E28" s="25">
        <v>1160</v>
      </c>
      <c r="F28" s="25">
        <v>80</v>
      </c>
      <c r="G28" s="25"/>
      <c r="H28" s="30">
        <v>200</v>
      </c>
      <c r="I28" s="205" t="str">
        <f>IF(ISERROR(INDEX([1]Лист1!$B$1:$B$10029,MATCH(L28,[1]Лист1!$A$1:$A$10029,0),1)),"",INDEX([1]Лист1!$B$1:$B$10029,MATCH(L28,[1]Лист1!$A$1:$A$10029,0),1))</f>
        <v>2 310,00</v>
      </c>
      <c r="J28" s="205" t="str">
        <f>IF(ISERROR(INDEX([1]Лист1!$B$1:$B$10029,MATCH(M28,[1]Лист1!$A$1:$A$10029,0),1)),"",INDEX([1]Лист1!$B$1:$B$10029,MATCH(M28,[1]Лист1!$A$1:$A$10029,0),1))</f>
        <v>2 552,00</v>
      </c>
      <c r="L28" s="213" t="s">
        <v>365</v>
      </c>
      <c r="M28" s="219" t="str">
        <f>L28&amp;"S"</f>
        <v>KS-10-3-PS</v>
      </c>
    </row>
    <row r="29" spans="1:13" s="17" customFormat="1" ht="10.15" customHeight="1">
      <c r="A29" s="204"/>
      <c r="B29" s="440" t="s">
        <v>1023</v>
      </c>
      <c r="C29" s="466">
        <v>1000</v>
      </c>
      <c r="D29" s="466">
        <v>490</v>
      </c>
      <c r="E29" s="466">
        <v>1160</v>
      </c>
      <c r="F29" s="466">
        <v>80</v>
      </c>
      <c r="G29" s="468"/>
      <c r="H29" s="468">
        <v>330</v>
      </c>
      <c r="I29" s="469">
        <v>3462</v>
      </c>
      <c r="J29" s="469">
        <v>3946</v>
      </c>
      <c r="L29" s="213"/>
      <c r="M29" s="219"/>
    </row>
    <row r="30" spans="1:13" s="17" customFormat="1" ht="10.15" customHeight="1">
      <c r="A30" s="220"/>
      <c r="B30" s="37" t="s">
        <v>366</v>
      </c>
      <c r="C30" s="25">
        <v>1000</v>
      </c>
      <c r="D30" s="25">
        <v>590</v>
      </c>
      <c r="E30" s="25">
        <v>1160</v>
      </c>
      <c r="F30" s="25">
        <v>80</v>
      </c>
      <c r="G30" s="25"/>
      <c r="H30" s="30">
        <v>400</v>
      </c>
      <c r="I30" s="38" t="str">
        <f>IF(ISERROR(INDEX([1]Лист1!$B$1:$B$10029,MATCH(L30,[1]Лист1!$A$1:$A$10029,0),1)),"",INDEX([1]Лист1!$B$1:$B$10029,MATCH(L30,[1]Лист1!$A$1:$A$10029,0),1))</f>
        <v>3 918,00</v>
      </c>
      <c r="J30" s="38" t="str">
        <f>IF(ISERROR(INDEX([1]Лист1!$B$1:$B$10029,MATCH(M30,[1]Лист1!$A$1:$A$10029,0),1)),"",INDEX([1]Лист1!$B$1:$B$10029,MATCH(M30,[1]Лист1!$A$1:$A$10029,0),1))</f>
        <v>4 402,00</v>
      </c>
      <c r="L30" s="222" t="s">
        <v>367</v>
      </c>
      <c r="M30" s="223" t="str">
        <f>L30&amp;"S"</f>
        <v>KS-10-6-PS</v>
      </c>
    </row>
    <row r="31" spans="1:13" s="17" customFormat="1" ht="10.15" customHeight="1">
      <c r="A31" s="220"/>
      <c r="B31" s="440" t="s">
        <v>368</v>
      </c>
      <c r="C31" s="466">
        <v>1000</v>
      </c>
      <c r="D31" s="466">
        <v>890</v>
      </c>
      <c r="E31" s="466">
        <v>1160</v>
      </c>
      <c r="F31" s="466">
        <v>80</v>
      </c>
      <c r="G31" s="468"/>
      <c r="H31" s="468">
        <v>600</v>
      </c>
      <c r="I31" s="469" t="str">
        <f>IF(ISERROR(INDEX([1]Лист1!$B$1:$B$10029,MATCH(L31,[1]Лист1!$A$1:$A$10029,0),1)),"",INDEX([1]Лист1!$B$1:$B$10029,MATCH(L31,[1]Лист1!$A$1:$A$10029,0),1))</f>
        <v>5 532,00</v>
      </c>
      <c r="J31" s="469" t="str">
        <f>IF(ISERROR(INDEX([1]Лист1!$B$1:$B$10029,MATCH(M31,[1]Лист1!$A$1:$A$10029,0),1)),"",INDEX([1]Лист1!$B$1:$B$10029,MATCH(M31,[1]Лист1!$A$1:$A$10029,0),1))</f>
        <v>6 258,00</v>
      </c>
      <c r="L31" s="213" t="s">
        <v>369</v>
      </c>
      <c r="M31" s="219" t="str">
        <f>L31&amp;"S"</f>
        <v>KS-10-9-PS</v>
      </c>
    </row>
    <row r="32" spans="1:13" s="17" customFormat="1" ht="10.15" customHeight="1">
      <c r="A32" s="220"/>
      <c r="B32" s="37" t="s">
        <v>370</v>
      </c>
      <c r="C32" s="25">
        <v>1000</v>
      </c>
      <c r="D32" s="25">
        <v>1190</v>
      </c>
      <c r="E32" s="25">
        <v>1160</v>
      </c>
      <c r="F32" s="25">
        <v>80</v>
      </c>
      <c r="G32" s="25"/>
      <c r="H32" s="30">
        <f>ROUND(H$31/9*12/10,0)*10</f>
        <v>800</v>
      </c>
      <c r="I32" s="205" t="str">
        <f>IF(ISERROR(INDEX([1]Лист1!$B$1:$B$10029,MATCH(L32,[1]Лист1!$A$1:$A$10029,0),1)),"",INDEX([1]Лист1!$B$1:$B$10029,MATCH(L32,[1]Лист1!$A$1:$A$10029,0),1))</f>
        <v>7 842,00</v>
      </c>
      <c r="J32" s="205" t="str">
        <f>IF(ISERROR(INDEX([1]Лист1!$B$1:$B$10029,MATCH(M32,[1]Лист1!$A$1:$A$10029,0),1)),"",INDEX([1]Лист1!$B$1:$B$10029,MATCH(M32,[1]Лист1!$A$1:$A$10029,0),1))</f>
        <v>8 810,00</v>
      </c>
      <c r="L32" s="222" t="s">
        <v>371</v>
      </c>
      <c r="M32" s="54" t="s">
        <v>372</v>
      </c>
    </row>
    <row r="33" spans="1:13" s="17" customFormat="1" ht="10.15" customHeight="1">
      <c r="A33" s="220"/>
      <c r="B33" s="440" t="s">
        <v>373</v>
      </c>
      <c r="C33" s="466">
        <v>1000</v>
      </c>
      <c r="D33" s="466">
        <v>1490</v>
      </c>
      <c r="E33" s="466">
        <v>1160</v>
      </c>
      <c r="F33" s="466">
        <v>80</v>
      </c>
      <c r="G33" s="468"/>
      <c r="H33" s="468">
        <f>ROUND(H$31/9*15/10,0)*10</f>
        <v>1000</v>
      </c>
      <c r="I33" s="469" t="str">
        <f>IF(ISERROR(INDEX([1]Лист1!$B$1:$B$10029,MATCH(L33,[1]Лист1!$A$1:$A$10029,0),1)),"",INDEX([1]Лист1!$B$1:$B$10029,MATCH(L33,[1]Лист1!$A$1:$A$10029,0),1))</f>
        <v>9 450,00</v>
      </c>
      <c r="J33" s="469" t="str">
        <f>IF(ISERROR(INDEX([1]Лист1!$B$1:$B$10029,MATCH(M33,[1]Лист1!$A$1:$A$10029,0),1)),"",INDEX([1]Лист1!$B$1:$B$10029,MATCH(M33,[1]Лист1!$A$1:$A$10029,0),1))</f>
        <v>10 660,00</v>
      </c>
      <c r="L33" s="213" t="s">
        <v>374</v>
      </c>
      <c r="M33" s="54" t="s">
        <v>375</v>
      </c>
    </row>
    <row r="34" spans="1:13" s="17" customFormat="1" ht="10.15" customHeight="1">
      <c r="A34" s="220"/>
      <c r="B34" s="37" t="s">
        <v>376</v>
      </c>
      <c r="C34" s="25">
        <v>1000</v>
      </c>
      <c r="D34" s="25">
        <v>1790</v>
      </c>
      <c r="E34" s="25">
        <v>1160</v>
      </c>
      <c r="F34" s="25">
        <v>80</v>
      </c>
      <c r="G34" s="25"/>
      <c r="H34" s="30">
        <f>ROUND(H$31/9*18/10,0)*10</f>
        <v>1200</v>
      </c>
      <c r="I34" s="38" t="str">
        <f>IF(ISERROR(INDEX([1]Лист1!$B$1:$B$10029,MATCH(L34,[1]Лист1!$A$1:$A$10029,0),1)),"",INDEX([1]Лист1!$B$1:$B$10029,MATCH(L34,[1]Лист1!$A$1:$A$10029,0),1))</f>
        <v>11 064,00</v>
      </c>
      <c r="J34" s="38" t="str">
        <f>IF(ISERROR(INDEX([1]Лист1!$B$1:$B$10029,MATCH(M34,[1]Лист1!$A$1:$A$10029,0),1)),"",INDEX([1]Лист1!$B$1:$B$10029,MATCH(M34,[1]Лист1!$A$1:$A$10029,0),1))</f>
        <v>12 516,00</v>
      </c>
      <c r="L34" s="222" t="s">
        <v>377</v>
      </c>
      <c r="M34" s="223" t="str">
        <f>L34&amp;"S"</f>
        <v>KS-10-18-PS</v>
      </c>
    </row>
    <row r="35" spans="1:13" s="17" customFormat="1" ht="10.15" customHeight="1">
      <c r="A35" s="204" t="s">
        <v>18</v>
      </c>
      <c r="B35" s="440" t="s">
        <v>378</v>
      </c>
      <c r="C35" s="466">
        <v>1000</v>
      </c>
      <c r="D35" s="466">
        <v>2400</v>
      </c>
      <c r="E35" s="466">
        <v>2500</v>
      </c>
      <c r="F35" s="466">
        <v>125</v>
      </c>
      <c r="G35" s="468" t="s">
        <v>379</v>
      </c>
      <c r="H35" s="468">
        <v>2650</v>
      </c>
      <c r="I35" s="469" t="s">
        <v>16</v>
      </c>
      <c r="J35" s="469" t="s">
        <v>16</v>
      </c>
      <c r="L35" s="213" t="s">
        <v>380</v>
      </c>
      <c r="M35" s="219" t="str">
        <f>L35&amp;"S"</f>
        <v>KS-10-24-1-PS</v>
      </c>
    </row>
    <row r="36" spans="1:13" s="17" customFormat="1" ht="10.15" customHeight="1">
      <c r="A36" s="204" t="s">
        <v>18</v>
      </c>
      <c r="B36" s="37" t="s">
        <v>381</v>
      </c>
      <c r="C36" s="25">
        <v>1000</v>
      </c>
      <c r="D36" s="25">
        <v>2400</v>
      </c>
      <c r="E36" s="25">
        <v>2500</v>
      </c>
      <c r="F36" s="25">
        <v>125</v>
      </c>
      <c r="G36" s="221" t="s">
        <v>382</v>
      </c>
      <c r="H36" s="30">
        <v>2650</v>
      </c>
      <c r="I36" s="38" t="s">
        <v>16</v>
      </c>
      <c r="J36" s="38" t="s">
        <v>16</v>
      </c>
      <c r="L36" s="222" t="s">
        <v>383</v>
      </c>
      <c r="M36" s="223" t="str">
        <f>L36&amp;"S"</f>
        <v>KS-10-24-2-PS</v>
      </c>
    </row>
    <row r="37" spans="1:13" s="23" customFormat="1" ht="10.15" customHeight="1">
      <c r="A37" s="220"/>
      <c r="B37" s="225"/>
      <c r="C37" s="26"/>
      <c r="D37" s="26"/>
      <c r="E37" s="26"/>
      <c r="F37" s="26"/>
      <c r="G37" s="224"/>
      <c r="H37" s="39"/>
      <c r="I37" s="212"/>
      <c r="J37" s="212"/>
      <c r="L37" s="213"/>
      <c r="M37" s="203"/>
    </row>
    <row r="38" spans="1:13" s="23" customFormat="1" ht="10.15" customHeight="1">
      <c r="A38" s="220"/>
      <c r="B38" s="440" t="s">
        <v>384</v>
      </c>
      <c r="C38" s="466">
        <v>1500</v>
      </c>
      <c r="D38" s="466">
        <v>290</v>
      </c>
      <c r="E38" s="466">
        <v>1680</v>
      </c>
      <c r="F38" s="466">
        <v>80</v>
      </c>
      <c r="G38" s="468"/>
      <c r="H38" s="468">
        <v>348</v>
      </c>
      <c r="I38" s="469" t="str">
        <f>IF(ISERROR(INDEX([1]Лист1!$B$1:$B$10029,MATCH(L38,[1]Лист1!$A$1:$A$10029,0),1)),"",INDEX([1]Лист1!$B$1:$B$10029,MATCH(L38,[1]Лист1!$A$1:$A$10029,0),1))</f>
        <v>3 204,00</v>
      </c>
      <c r="J38" s="469" t="str">
        <f>IF(ISERROR(INDEX([1]Лист1!$B$1:$B$10029,MATCH(M38,[1]Лист1!$A$1:$A$10029,0),1)),"",INDEX([1]Лист1!$B$1:$B$10029,MATCH(M38,[1]Лист1!$A$1:$A$10029,0),1))</f>
        <v>3 446,00</v>
      </c>
      <c r="L38" s="213" t="s">
        <v>385</v>
      </c>
      <c r="M38" s="219" t="str">
        <f>L38&amp;"S"</f>
        <v>KS-15-3-PS</v>
      </c>
    </row>
    <row r="39" spans="1:13" s="23" customFormat="1" ht="10.15" customHeight="1">
      <c r="A39" s="220"/>
      <c r="B39" s="37" t="s">
        <v>386</v>
      </c>
      <c r="C39" s="25">
        <v>1500</v>
      </c>
      <c r="D39" s="25">
        <v>590</v>
      </c>
      <c r="E39" s="25">
        <v>1680</v>
      </c>
      <c r="F39" s="25">
        <v>80</v>
      </c>
      <c r="G39" s="25"/>
      <c r="H39" s="30">
        <v>660</v>
      </c>
      <c r="I39" s="38" t="str">
        <f>IF(ISERROR(INDEX([1]Лист1!$B$1:$B$10029,MATCH(L39,[1]Лист1!$A$1:$A$10029,0),1)),"",INDEX([1]Лист1!$B$1:$B$10029,MATCH(L39,[1]Лист1!$A$1:$A$10029,0),1))</f>
        <v>6 048,00</v>
      </c>
      <c r="J39" s="38" t="str">
        <f>IF(ISERROR(INDEX([1]Лист1!$B$1:$B$10029,MATCH(M39,[1]Лист1!$A$1:$A$10029,0),1)),"",INDEX([1]Лист1!$B$1:$B$10029,MATCH(M39,[1]Лист1!$A$1:$A$10029,0),1))</f>
        <v>6 532,00</v>
      </c>
      <c r="L39" s="222" t="s">
        <v>387</v>
      </c>
      <c r="M39" s="223" t="str">
        <f>L39&amp;"S"</f>
        <v>KS-15-6-PS</v>
      </c>
    </row>
    <row r="40" spans="1:13" s="23" customFormat="1" ht="10.15" customHeight="1">
      <c r="A40" s="220"/>
      <c r="B40" s="440" t="s">
        <v>388</v>
      </c>
      <c r="C40" s="466">
        <v>1500</v>
      </c>
      <c r="D40" s="466">
        <v>890</v>
      </c>
      <c r="E40" s="466">
        <v>1680</v>
      </c>
      <c r="F40" s="466">
        <v>80</v>
      </c>
      <c r="G40" s="468"/>
      <c r="H40" s="468">
        <v>1000</v>
      </c>
      <c r="I40" s="469" t="str">
        <f>IF(ISERROR(INDEX([1]Лист1!$B$1:$B$10029,MATCH(L40,[1]Лист1!$A$1:$A$10029,0),1)),"",INDEX([1]Лист1!$B$1:$B$10029,MATCH(L40,[1]Лист1!$A$1:$A$10029,0),1))</f>
        <v>8 682,00</v>
      </c>
      <c r="J40" s="469" t="str">
        <f>IF(ISERROR(INDEX([1]Лист1!$B$1:$B$10029,MATCH(M40,[1]Лист1!$A$1:$A$10029,0),1)),"",INDEX([1]Лист1!$B$1:$B$10029,MATCH(M40,[1]Лист1!$A$1:$A$10029,0),1))</f>
        <v>9 408,00</v>
      </c>
      <c r="L40" s="213" t="s">
        <v>389</v>
      </c>
      <c r="M40" s="219" t="str">
        <f>L40&amp;"S"</f>
        <v>KS-15-9-PS</v>
      </c>
    </row>
    <row r="41" spans="1:13" s="23" customFormat="1" ht="10.15" customHeight="1">
      <c r="A41" s="220"/>
      <c r="B41" s="37" t="s">
        <v>390</v>
      </c>
      <c r="C41" s="25">
        <v>1500</v>
      </c>
      <c r="D41" s="25">
        <v>1190</v>
      </c>
      <c r="E41" s="25">
        <v>1680</v>
      </c>
      <c r="F41" s="25">
        <v>80</v>
      </c>
      <c r="G41" s="25"/>
      <c r="H41" s="30">
        <f>ROUND(H$40/9*12/10,0)*10</f>
        <v>1330</v>
      </c>
      <c r="I41" s="205" t="str">
        <f>IF(ISERROR(INDEX([1]Лист1!$B$1:$B$10029,MATCH(L41,[1]Лист1!$A$1:$A$10029,0),1)),"",INDEX([1]Лист1!$B$1:$B$10029,MATCH(L41,[1]Лист1!$A$1:$A$10029,0),1))</f>
        <v>11 886,00</v>
      </c>
      <c r="J41" s="205" t="str">
        <f>IF(ISERROR(INDEX([1]Лист1!$B$1:$B$10029,MATCH(M41,[1]Лист1!$A$1:$A$10029,0),1)),"",INDEX([1]Лист1!$B$1:$B$10029,MATCH(M41,[1]Лист1!$A$1:$A$10029,0),1))</f>
        <v>12 854,00</v>
      </c>
      <c r="L41" s="222" t="s">
        <v>391</v>
      </c>
      <c r="M41" s="54" t="s">
        <v>392</v>
      </c>
    </row>
    <row r="42" spans="1:13" s="23" customFormat="1" ht="10.15" customHeight="1">
      <c r="A42" s="220"/>
      <c r="B42" s="440" t="s">
        <v>393</v>
      </c>
      <c r="C42" s="466">
        <v>1500</v>
      </c>
      <c r="D42" s="466">
        <v>1490</v>
      </c>
      <c r="E42" s="466">
        <v>1680</v>
      </c>
      <c r="F42" s="466">
        <v>80</v>
      </c>
      <c r="G42" s="468"/>
      <c r="H42" s="468">
        <f>ROUND(H$40/9*15/10,0)*10</f>
        <v>1670</v>
      </c>
      <c r="I42" s="469" t="str">
        <f>IF(ISERROR(INDEX([1]Лист1!$B$1:$B$10029,MATCH(L42,[1]Лист1!$A$1:$A$10029,0),1)),"",INDEX([1]Лист1!$B$1:$B$10029,MATCH(L42,[1]Лист1!$A$1:$A$10029,0),1))</f>
        <v>14 730,00</v>
      </c>
      <c r="J42" s="469" t="str">
        <f>IF(ISERROR(INDEX([1]Лист1!$B$1:$B$10029,MATCH(M42,[1]Лист1!$A$1:$A$10029,0),1)),"",INDEX([1]Лист1!$B$1:$B$10029,MATCH(M42,[1]Лист1!$A$1:$A$10029,0),1))</f>
        <v>15 940,00</v>
      </c>
      <c r="L42" s="213" t="s">
        <v>394</v>
      </c>
      <c r="M42" s="54" t="s">
        <v>395</v>
      </c>
    </row>
    <row r="43" spans="1:13" s="23" customFormat="1" ht="10.15" customHeight="1">
      <c r="A43" s="220"/>
      <c r="B43" s="37" t="s">
        <v>396</v>
      </c>
      <c r="C43" s="25">
        <v>1500</v>
      </c>
      <c r="D43" s="25">
        <v>1790</v>
      </c>
      <c r="E43" s="25">
        <v>1680</v>
      </c>
      <c r="F43" s="25">
        <v>80</v>
      </c>
      <c r="G43" s="221"/>
      <c r="H43" s="30">
        <f>ROUND(H$40/9*18/10,0)*10</f>
        <v>2000</v>
      </c>
      <c r="I43" s="205" t="str">
        <f>IF(ISERROR(INDEX([1]Лист1!$B$1:$B$10029,MATCH(L43,[1]Лист1!$A$1:$A$10029,0),1)),"",INDEX([1]Лист1!$B$1:$B$10029,MATCH(L43,[1]Лист1!$A$1:$A$10029,0),1))</f>
        <v>17 364,00</v>
      </c>
      <c r="J43" s="205" t="str">
        <f>IF(ISERROR(INDEX([1]Лист1!$B$1:$B$10029,MATCH(M43,[1]Лист1!$A$1:$A$10029,0),1)),"",INDEX([1]Лист1!$B$1:$B$10029,MATCH(M43,[1]Лист1!$A$1:$A$10029,0),1))</f>
        <v>18 816,00</v>
      </c>
      <c r="L43" s="222" t="s">
        <v>397</v>
      </c>
      <c r="M43" s="223" t="str">
        <f>L43&amp;"S"</f>
        <v>KS-15-18-PS</v>
      </c>
    </row>
    <row r="44" spans="1:13" s="201" customFormat="1" ht="10.15" customHeight="1">
      <c r="A44" s="204"/>
      <c r="B44" s="17"/>
      <c r="C44" s="17"/>
      <c r="D44" s="17"/>
      <c r="E44" s="17"/>
      <c r="F44" s="17"/>
      <c r="G44" s="204"/>
      <c r="H44" s="17"/>
      <c r="I44" s="211"/>
      <c r="J44" s="211"/>
      <c r="L44" s="213"/>
      <c r="M44" s="203"/>
    </row>
    <row r="45" spans="1:13" s="23" customFormat="1" ht="10.15" customHeight="1">
      <c r="A45" s="204" t="s">
        <v>18</v>
      </c>
      <c r="B45" s="440" t="s">
        <v>398</v>
      </c>
      <c r="C45" s="466">
        <v>1500</v>
      </c>
      <c r="D45" s="466">
        <v>1790</v>
      </c>
      <c r="E45" s="466">
        <v>1980</v>
      </c>
      <c r="F45" s="466">
        <v>240</v>
      </c>
      <c r="G45" s="468" t="s">
        <v>379</v>
      </c>
      <c r="H45" s="468">
        <v>5870</v>
      </c>
      <c r="I45" s="469">
        <v>29999</v>
      </c>
      <c r="J45" s="469">
        <v>31451</v>
      </c>
      <c r="L45" s="213" t="s">
        <v>399</v>
      </c>
      <c r="M45" s="54" t="s">
        <v>400</v>
      </c>
    </row>
    <row r="46" spans="1:13" s="23" customFormat="1" ht="10.15" customHeight="1">
      <c r="A46" s="204" t="s">
        <v>18</v>
      </c>
      <c r="B46" s="37" t="s">
        <v>401</v>
      </c>
      <c r="C46" s="25">
        <v>1500</v>
      </c>
      <c r="D46" s="25">
        <v>1790</v>
      </c>
      <c r="E46" s="25">
        <v>1980</v>
      </c>
      <c r="F46" s="25">
        <v>240</v>
      </c>
      <c r="G46" s="25" t="s">
        <v>382</v>
      </c>
      <c r="H46" s="30">
        <v>5870</v>
      </c>
      <c r="I46" s="38" t="s">
        <v>16</v>
      </c>
      <c r="J46" s="38" t="s">
        <v>16</v>
      </c>
      <c r="L46" s="222" t="s">
        <v>402</v>
      </c>
      <c r="M46" s="223" t="str">
        <f t="shared" ref="M46:M54" si="0">L46&amp;"S"</f>
        <v>KS-15-18-2-PS</v>
      </c>
    </row>
    <row r="47" spans="1:13" s="23" customFormat="1" ht="10.15" customHeight="1">
      <c r="A47" s="204" t="s">
        <v>18</v>
      </c>
      <c r="B47" s="440" t="s">
        <v>403</v>
      </c>
      <c r="C47" s="466">
        <v>1500</v>
      </c>
      <c r="D47" s="466">
        <v>2090</v>
      </c>
      <c r="E47" s="466">
        <v>1980</v>
      </c>
      <c r="F47" s="466">
        <v>240</v>
      </c>
      <c r="G47" s="468" t="s">
        <v>379</v>
      </c>
      <c r="H47" s="468">
        <v>6850</v>
      </c>
      <c r="I47" s="469" t="s">
        <v>16</v>
      </c>
      <c r="J47" s="469" t="s">
        <v>16</v>
      </c>
      <c r="L47" s="213" t="s">
        <v>404</v>
      </c>
      <c r="M47" s="219" t="str">
        <f t="shared" si="0"/>
        <v>KS-15-21-1-PS</v>
      </c>
    </row>
    <row r="48" spans="1:13" s="23" customFormat="1" ht="10.15" customHeight="1">
      <c r="A48" s="204" t="s">
        <v>18</v>
      </c>
      <c r="B48" s="37" t="s">
        <v>405</v>
      </c>
      <c r="C48" s="25">
        <v>1500</v>
      </c>
      <c r="D48" s="25">
        <v>2090</v>
      </c>
      <c r="E48" s="25">
        <v>1980</v>
      </c>
      <c r="F48" s="25">
        <v>240</v>
      </c>
      <c r="G48" s="25" t="s">
        <v>382</v>
      </c>
      <c r="H48" s="30">
        <v>6850</v>
      </c>
      <c r="I48" s="205" t="s">
        <v>16</v>
      </c>
      <c r="J48" s="205" t="s">
        <v>16</v>
      </c>
      <c r="L48" s="222" t="s">
        <v>406</v>
      </c>
      <c r="M48" s="223" t="str">
        <f t="shared" si="0"/>
        <v>KS-15-21-2-PS</v>
      </c>
    </row>
    <row r="49" spans="1:13" s="23" customFormat="1" ht="10.15" customHeight="1">
      <c r="A49" s="204" t="s">
        <v>18</v>
      </c>
      <c r="B49" s="440" t="s">
        <v>407</v>
      </c>
      <c r="C49" s="466">
        <v>1500</v>
      </c>
      <c r="D49" s="466">
        <v>2390</v>
      </c>
      <c r="E49" s="466">
        <v>1980</v>
      </c>
      <c r="F49" s="466">
        <v>240</v>
      </c>
      <c r="G49" s="468" t="s">
        <v>379</v>
      </c>
      <c r="H49" s="468">
        <v>7830</v>
      </c>
      <c r="I49" s="469" t="s">
        <v>16</v>
      </c>
      <c r="J49" s="469" t="s">
        <v>16</v>
      </c>
      <c r="L49" s="213" t="s">
        <v>408</v>
      </c>
      <c r="M49" s="219" t="str">
        <f t="shared" si="0"/>
        <v>KS-15-24-1-PS</v>
      </c>
    </row>
    <row r="50" spans="1:13" s="23" customFormat="1" ht="10.15" customHeight="1">
      <c r="A50" s="204" t="s">
        <v>18</v>
      </c>
      <c r="B50" s="37" t="s">
        <v>409</v>
      </c>
      <c r="C50" s="25">
        <v>1500</v>
      </c>
      <c r="D50" s="25">
        <v>2390</v>
      </c>
      <c r="E50" s="25">
        <v>1980</v>
      </c>
      <c r="F50" s="25">
        <v>240</v>
      </c>
      <c r="G50" s="221" t="s">
        <v>382</v>
      </c>
      <c r="H50" s="30">
        <v>7830</v>
      </c>
      <c r="I50" s="205" t="s">
        <v>16</v>
      </c>
      <c r="J50" s="205" t="s">
        <v>16</v>
      </c>
      <c r="L50" s="222" t="s">
        <v>410</v>
      </c>
      <c r="M50" s="223" t="str">
        <f t="shared" si="0"/>
        <v>KS-15-24-2-PS</v>
      </c>
    </row>
    <row r="51" spans="1:13" s="23" customFormat="1" ht="10.15" customHeight="1">
      <c r="A51" s="204" t="s">
        <v>18</v>
      </c>
      <c r="B51" s="440" t="s">
        <v>411</v>
      </c>
      <c r="C51" s="466">
        <v>1500</v>
      </c>
      <c r="D51" s="466">
        <v>2690</v>
      </c>
      <c r="E51" s="466">
        <v>1980</v>
      </c>
      <c r="F51" s="466">
        <v>240</v>
      </c>
      <c r="G51" s="468" t="s">
        <v>379</v>
      </c>
      <c r="H51" s="468">
        <v>8820</v>
      </c>
      <c r="I51" s="469" t="s">
        <v>16</v>
      </c>
      <c r="J51" s="469" t="s">
        <v>16</v>
      </c>
      <c r="L51" s="213" t="s">
        <v>412</v>
      </c>
      <c r="M51" s="219" t="str">
        <f t="shared" si="0"/>
        <v>KS-15-27-1-PS</v>
      </c>
    </row>
    <row r="52" spans="1:13" s="23" customFormat="1" ht="10.15" customHeight="1">
      <c r="A52" s="204" t="s">
        <v>18</v>
      </c>
      <c r="B52" s="37" t="s">
        <v>413</v>
      </c>
      <c r="C52" s="25">
        <v>1500</v>
      </c>
      <c r="D52" s="25">
        <v>2690</v>
      </c>
      <c r="E52" s="25">
        <v>1980</v>
      </c>
      <c r="F52" s="25">
        <v>240</v>
      </c>
      <c r="G52" s="25" t="s">
        <v>382</v>
      </c>
      <c r="H52" s="30">
        <v>8820</v>
      </c>
      <c r="I52" s="205" t="s">
        <v>16</v>
      </c>
      <c r="J52" s="205" t="s">
        <v>16</v>
      </c>
      <c r="L52" s="222" t="s">
        <v>414</v>
      </c>
      <c r="M52" s="223" t="str">
        <f t="shared" si="0"/>
        <v>KS-15-27-2-PS</v>
      </c>
    </row>
    <row r="53" spans="1:13" s="23" customFormat="1" ht="10.15" customHeight="1">
      <c r="A53" s="204" t="s">
        <v>18</v>
      </c>
      <c r="B53" s="440" t="s">
        <v>415</v>
      </c>
      <c r="C53" s="466">
        <v>1500</v>
      </c>
      <c r="D53" s="466">
        <v>2990</v>
      </c>
      <c r="E53" s="466">
        <v>1980</v>
      </c>
      <c r="F53" s="466">
        <v>240</v>
      </c>
      <c r="G53" s="468" t="s">
        <v>379</v>
      </c>
      <c r="H53" s="468">
        <v>9800</v>
      </c>
      <c r="I53" s="469" t="s">
        <v>16</v>
      </c>
      <c r="J53" s="469" t="s">
        <v>16</v>
      </c>
      <c r="L53" s="213" t="s">
        <v>416</v>
      </c>
      <c r="M53" s="219" t="str">
        <f t="shared" si="0"/>
        <v>KS-15-30-1-PS</v>
      </c>
    </row>
    <row r="54" spans="1:13" s="23" customFormat="1" ht="10.15" customHeight="1">
      <c r="A54" s="204" t="s">
        <v>18</v>
      </c>
      <c r="B54" s="37" t="s">
        <v>417</v>
      </c>
      <c r="C54" s="25">
        <v>1500</v>
      </c>
      <c r="D54" s="25">
        <v>2990</v>
      </c>
      <c r="E54" s="25">
        <v>1980</v>
      </c>
      <c r="F54" s="25">
        <v>240</v>
      </c>
      <c r="G54" s="221" t="s">
        <v>382</v>
      </c>
      <c r="H54" s="30">
        <v>9800</v>
      </c>
      <c r="I54" s="205" t="s">
        <v>16</v>
      </c>
      <c r="J54" s="205" t="s">
        <v>16</v>
      </c>
      <c r="L54" s="222" t="s">
        <v>418</v>
      </c>
      <c r="M54" s="223" t="str">
        <f t="shared" si="0"/>
        <v>KS-15-30-2-PS</v>
      </c>
    </row>
    <row r="55" spans="1:13" s="23" customFormat="1" ht="10.5" customHeight="1">
      <c r="A55" s="220"/>
      <c r="B55" s="31"/>
      <c r="C55" s="26"/>
      <c r="D55" s="26"/>
      <c r="E55" s="26"/>
      <c r="F55" s="26"/>
      <c r="G55" s="224"/>
      <c r="H55" s="39"/>
      <c r="I55" s="212"/>
      <c r="J55" s="212"/>
      <c r="L55" s="213"/>
      <c r="M55" s="203"/>
    </row>
    <row r="56" spans="1:13" s="23" customFormat="1" ht="10.15" customHeight="1">
      <c r="A56" s="220"/>
      <c r="B56" s="440" t="s">
        <v>419</v>
      </c>
      <c r="C56" s="466">
        <v>2000</v>
      </c>
      <c r="D56" s="466">
        <v>290</v>
      </c>
      <c r="E56" s="466">
        <v>2200</v>
      </c>
      <c r="F56" s="466">
        <v>100</v>
      </c>
      <c r="G56" s="468"/>
      <c r="H56" s="468">
        <v>490</v>
      </c>
      <c r="I56" s="469" t="str">
        <f>IF(ISERROR(INDEX([1]Лист1!$B$1:$B$10029,MATCH(L56,[1]Лист1!$A$1:$A$10029,0),1)),"",INDEX([1]Лист1!$B$1:$B$10029,MATCH(L56,[1]Лист1!$A$1:$A$10029,0),1))</f>
        <v>4 482,00</v>
      </c>
      <c r="J56" s="469" t="str">
        <f>IF(ISERROR(INDEX([1]Лист1!$B$1:$B$10029,MATCH(M56,[1]Лист1!$A$1:$A$10029,0),1)),"",INDEX([1]Лист1!$B$1:$B$10029,MATCH(M56,[1]Лист1!$A$1:$A$10029,0),1))</f>
        <v>4 724,00</v>
      </c>
      <c r="L56" s="213" t="s">
        <v>420</v>
      </c>
      <c r="M56" s="219" t="str">
        <f t="shared" ref="M56:M61" si="1">L56&amp;"S"</f>
        <v>KS-20-3-PS</v>
      </c>
    </row>
    <row r="57" spans="1:13" s="23" customFormat="1" ht="10.15" customHeight="1">
      <c r="A57" s="220"/>
      <c r="B57" s="37" t="s">
        <v>421</v>
      </c>
      <c r="C57" s="25">
        <v>2000</v>
      </c>
      <c r="D57" s="25">
        <v>590</v>
      </c>
      <c r="E57" s="25">
        <v>2200</v>
      </c>
      <c r="F57" s="25">
        <v>100</v>
      </c>
      <c r="G57" s="25"/>
      <c r="H57" s="30">
        <v>980</v>
      </c>
      <c r="I57" s="205" t="str">
        <f>IF(ISERROR(INDEX([1]Лист1!$B$1:$B$10029,MATCH(L57,[1]Лист1!$A$1:$A$10029,0),1)),"",INDEX([1]Лист1!$B$1:$B$10029,MATCH(L57,[1]Лист1!$A$1:$A$10029,0),1))</f>
        <v>8 238,00</v>
      </c>
      <c r="J57" s="205" t="str">
        <f>IF(ISERROR(INDEX([1]Лист1!$B$1:$B$10029,MATCH(M57,[1]Лист1!$A$1:$A$10029,0),1)),"",INDEX([1]Лист1!$B$1:$B$10029,MATCH(M57,[1]Лист1!$A$1:$A$10029,0),1))</f>
        <v>8 722,00</v>
      </c>
      <c r="L57" s="222" t="s">
        <v>422</v>
      </c>
      <c r="M57" s="223" t="str">
        <f t="shared" si="1"/>
        <v>KS-20-6-PS</v>
      </c>
    </row>
    <row r="58" spans="1:13" s="23" customFormat="1" ht="10.15" customHeight="1">
      <c r="A58" s="220"/>
      <c r="B58" s="440" t="s">
        <v>423</v>
      </c>
      <c r="C58" s="466">
        <v>2000</v>
      </c>
      <c r="D58" s="466">
        <v>890</v>
      </c>
      <c r="E58" s="466">
        <v>2200</v>
      </c>
      <c r="F58" s="466">
        <v>100</v>
      </c>
      <c r="G58" s="468"/>
      <c r="H58" s="468">
        <v>1480</v>
      </c>
      <c r="I58" s="469" t="str">
        <f>IF(ISERROR(INDEX([1]Лист1!$B$1:$B$10029,MATCH(L58,[1]Лист1!$A$1:$A$10029,0),1)),"",INDEX([1]Лист1!$B$1:$B$10029,MATCH(L58,[1]Лист1!$A$1:$A$10029,0),1))</f>
        <v>11 826,00</v>
      </c>
      <c r="J58" s="469" t="str">
        <f>IF(ISERROR(INDEX([1]Лист1!$B$1:$B$10029,MATCH(M58,[1]Лист1!$A$1:$A$10029,0),1)),"",INDEX([1]Лист1!$B$1:$B$10029,MATCH(M58,[1]Лист1!$A$1:$A$10029,0),1))</f>
        <v>12 552,00</v>
      </c>
      <c r="L58" s="213" t="s">
        <v>424</v>
      </c>
      <c r="M58" s="219" t="str">
        <f t="shared" si="1"/>
        <v>KS-20-9-PS</v>
      </c>
    </row>
    <row r="59" spans="1:13" s="23" customFormat="1" ht="10.15" customHeight="1">
      <c r="A59" s="220"/>
      <c r="B59" s="37" t="s">
        <v>425</v>
      </c>
      <c r="C59" s="25">
        <v>2000</v>
      </c>
      <c r="D59" s="25">
        <v>1190</v>
      </c>
      <c r="E59" s="25">
        <v>2200</v>
      </c>
      <c r="F59" s="25">
        <v>100</v>
      </c>
      <c r="G59" s="221"/>
      <c r="H59" s="30">
        <v>1970</v>
      </c>
      <c r="I59" s="205" t="str">
        <f>IF(ISERROR(INDEX([1]Лист1!$B$1:$B$10029,MATCH(L59,[1]Лист1!$A$1:$A$10029,0),1)),"",INDEX([1]Лист1!$B$1:$B$10029,MATCH(L59,[1]Лист1!$A$1:$A$10029,0),1))</f>
        <v>16 308,00</v>
      </c>
      <c r="J59" s="205" t="str">
        <f>IF(ISERROR(INDEX([1]Лист1!$B$1:$B$10029,MATCH(M59,[1]Лист1!$A$1:$A$10029,0),1)),"",INDEX([1]Лист1!$B$1:$B$10029,MATCH(M59,[1]Лист1!$A$1:$A$10029,0),1))</f>
        <v>17 276,00</v>
      </c>
      <c r="L59" s="222" t="s">
        <v>426</v>
      </c>
      <c r="M59" s="223" t="str">
        <f t="shared" si="1"/>
        <v>KS-20-12-PS</v>
      </c>
    </row>
    <row r="60" spans="1:13" s="23" customFormat="1" ht="10.15" customHeight="1">
      <c r="A60" s="220"/>
      <c r="B60" s="440" t="s">
        <v>427</v>
      </c>
      <c r="C60" s="466">
        <v>2000</v>
      </c>
      <c r="D60" s="466">
        <v>1490</v>
      </c>
      <c r="E60" s="466">
        <v>2200</v>
      </c>
      <c r="F60" s="466">
        <v>100</v>
      </c>
      <c r="G60" s="468"/>
      <c r="H60" s="468">
        <v>2470</v>
      </c>
      <c r="I60" s="469" t="str">
        <f>IF(ISERROR(INDEX([1]Лист1!$B$1:$B$10029,MATCH(L60,[1]Лист1!$A$1:$A$10029,0),1)),"",INDEX([1]Лист1!$B$1:$B$10029,MATCH(L60,[1]Лист1!$A$1:$A$10029,0),1))</f>
        <v>20 064,00</v>
      </c>
      <c r="J60" s="469" t="str">
        <f>IF(ISERROR(INDEX([1]Лист1!$B$1:$B$10029,MATCH(M60,[1]Лист1!$A$1:$A$10029,0),1)),"",INDEX([1]Лист1!$B$1:$B$10029,MATCH(M60,[1]Лист1!$A$1:$A$10029,0),1))</f>
        <v>21 274,00</v>
      </c>
      <c r="L60" s="213" t="s">
        <v>428</v>
      </c>
      <c r="M60" s="219" t="str">
        <f t="shared" si="1"/>
        <v>KS-20-15-PS</v>
      </c>
    </row>
    <row r="61" spans="1:13" s="23" customFormat="1" ht="10.15" customHeight="1">
      <c r="A61" s="220"/>
      <c r="B61" s="37" t="s">
        <v>429</v>
      </c>
      <c r="C61" s="25">
        <v>2000</v>
      </c>
      <c r="D61" s="25">
        <v>1790</v>
      </c>
      <c r="E61" s="25">
        <v>2200</v>
      </c>
      <c r="F61" s="25">
        <v>100</v>
      </c>
      <c r="G61" s="221"/>
      <c r="H61" s="30">
        <v>2960</v>
      </c>
      <c r="I61" s="205" t="str">
        <f>IF(ISERROR(INDEX([1]Лист1!$B$1:$B$10029,MATCH(L61,[1]Лист1!$A$1:$A$10029,0),1)),"",INDEX([1]Лист1!$B$1:$B$10029,MATCH(L61,[1]Лист1!$A$1:$A$10029,0),1))</f>
        <v>23 652,00</v>
      </c>
      <c r="J61" s="205" t="str">
        <f>IF(ISERROR(INDEX([1]Лист1!$B$1:$B$10029,MATCH(M61,[1]Лист1!$A$1:$A$10029,0),1)),"",INDEX([1]Лист1!$B$1:$B$10029,MATCH(M61,[1]Лист1!$A$1:$A$10029,0),1))</f>
        <v>25 104,00</v>
      </c>
      <c r="L61" s="222" t="s">
        <v>430</v>
      </c>
      <c r="M61" s="223" t="str">
        <f t="shared" si="1"/>
        <v>KS-20-18-PS</v>
      </c>
    </row>
    <row r="62" spans="1:13" s="201" customFormat="1" ht="10.15" customHeight="1">
      <c r="A62" s="204"/>
      <c r="B62" s="17"/>
      <c r="C62" s="17"/>
      <c r="D62" s="17"/>
      <c r="E62" s="17"/>
      <c r="F62" s="17"/>
      <c r="G62" s="204"/>
      <c r="H62" s="17"/>
      <c r="I62" s="211"/>
      <c r="J62" s="211"/>
      <c r="L62" s="213"/>
      <c r="M62" s="203"/>
    </row>
    <row r="63" spans="1:13" s="23" customFormat="1" ht="10.15" customHeight="1">
      <c r="A63" s="204" t="s">
        <v>18</v>
      </c>
      <c r="B63" s="440" t="s">
        <v>431</v>
      </c>
      <c r="C63" s="466">
        <v>2000</v>
      </c>
      <c r="D63" s="466">
        <v>1190</v>
      </c>
      <c r="E63" s="466">
        <f t="shared" ref="E63:E70" si="2">C63+2*F63</f>
        <v>2422</v>
      </c>
      <c r="F63" s="466">
        <v>211</v>
      </c>
      <c r="G63" s="468" t="s">
        <v>379</v>
      </c>
      <c r="H63" s="468">
        <f>ROUND(H$70/20*12/10,0)*10</f>
        <v>4370</v>
      </c>
      <c r="I63" s="469" t="str">
        <f>IF(ISERROR(INDEX([1]Лист1!$B$1:$B$10029,MATCH(L63,[1]Лист1!$A$1:$A$10029,0),1)),"",INDEX([1]Лист1!$B$1:$B$10029,MATCH(L63,[1]Лист1!$A$1:$A$10029,0),1))</f>
        <v>36 229,00</v>
      </c>
      <c r="J63" s="469" t="str">
        <f>IF(ISERROR(INDEX([1]Лист1!$B$1:$B$10029,MATCH(M63,[1]Лист1!$A$1:$A$10029,0),1)),"",INDEX([1]Лист1!$B$1:$B$10029,MATCH(M63,[1]Лист1!$A$1:$A$10029,0),1))</f>
        <v>37 197,00</v>
      </c>
      <c r="L63" s="54" t="s">
        <v>432</v>
      </c>
      <c r="M63" s="219" t="str">
        <f t="shared" ref="M63:M70" si="3">L63&amp;"S"</f>
        <v>KS-20-12-1-T211-PS</v>
      </c>
    </row>
    <row r="64" spans="1:13" s="23" customFormat="1" ht="10.15" customHeight="1">
      <c r="A64" s="204" t="s">
        <v>18</v>
      </c>
      <c r="B64" s="37" t="s">
        <v>433</v>
      </c>
      <c r="C64" s="25">
        <v>2000</v>
      </c>
      <c r="D64" s="25">
        <v>1190</v>
      </c>
      <c r="E64" s="25">
        <f t="shared" si="2"/>
        <v>2422</v>
      </c>
      <c r="F64" s="25">
        <v>211</v>
      </c>
      <c r="G64" s="25" t="s">
        <v>382</v>
      </c>
      <c r="H64" s="30">
        <f>ROUND(H$70/20*12/10,0)*10</f>
        <v>4370</v>
      </c>
      <c r="I64" s="205" t="str">
        <f>IF(ISERROR(INDEX([1]Лист1!$B$1:$B$10029,MATCH(L64,[1]Лист1!$A$1:$A$10029,0),1)),"",INDEX([1]Лист1!$B$1:$B$10029,MATCH(L64,[1]Лист1!$A$1:$A$10029,0),1))</f>
        <v>41 586,00</v>
      </c>
      <c r="J64" s="205" t="str">
        <f>IF(ISERROR(INDEX([1]Лист1!$B$1:$B$10029,MATCH(M64,[1]Лист1!$A$1:$A$10029,0),1)),"",INDEX([1]Лист1!$B$1:$B$10029,MATCH(M64,[1]Лист1!$A$1:$A$10029,0),1))</f>
        <v>42 554,00</v>
      </c>
      <c r="L64" s="54" t="s">
        <v>434</v>
      </c>
      <c r="M64" s="223" t="str">
        <f t="shared" si="3"/>
        <v>KS-20-12-2-T211-PS</v>
      </c>
    </row>
    <row r="65" spans="1:13" s="23" customFormat="1" ht="10.15" customHeight="1">
      <c r="A65" s="204" t="s">
        <v>18</v>
      </c>
      <c r="B65" s="440" t="s">
        <v>435</v>
      </c>
      <c r="C65" s="466">
        <v>2000</v>
      </c>
      <c r="D65" s="466">
        <v>1490</v>
      </c>
      <c r="E65" s="466">
        <f t="shared" si="2"/>
        <v>2422</v>
      </c>
      <c r="F65" s="466">
        <v>211</v>
      </c>
      <c r="G65" s="468" t="s">
        <v>379</v>
      </c>
      <c r="H65" s="468">
        <f>ROUND(H$70/20*15/10,0)*10</f>
        <v>5470</v>
      </c>
      <c r="I65" s="469" t="str">
        <f>IF(ISERROR(INDEX([1]Лист1!$B$1:$B$10029,MATCH(L65,[1]Лист1!$A$1:$A$10029,0),1)),"",INDEX([1]Лист1!$B$1:$B$10029,MATCH(L65,[1]Лист1!$A$1:$A$10029,0),1))</f>
        <v>44 573,00</v>
      </c>
      <c r="J65" s="469" t="str">
        <f>IF(ISERROR(INDEX([1]Лист1!$B$1:$B$10029,MATCH(M65,[1]Лист1!$A$1:$A$10029,0),1)),"",INDEX([1]Лист1!$B$1:$B$10029,MATCH(M65,[1]Лист1!$A$1:$A$10029,0),1))</f>
        <v>45 783,00</v>
      </c>
      <c r="L65" s="54" t="s">
        <v>436</v>
      </c>
      <c r="M65" s="219" t="str">
        <f t="shared" si="3"/>
        <v>KS-20-15-1-T211-PS</v>
      </c>
    </row>
    <row r="66" spans="1:13" s="23" customFormat="1" ht="10.15" customHeight="1">
      <c r="A66" s="204" t="s">
        <v>18</v>
      </c>
      <c r="B66" s="37" t="s">
        <v>437</v>
      </c>
      <c r="C66" s="25">
        <v>2000</v>
      </c>
      <c r="D66" s="25">
        <v>1490</v>
      </c>
      <c r="E66" s="25">
        <f t="shared" si="2"/>
        <v>2422</v>
      </c>
      <c r="F66" s="25">
        <v>211</v>
      </c>
      <c r="G66" s="221" t="s">
        <v>382</v>
      </c>
      <c r="H66" s="30">
        <f>ROUND(H$70/20*15/10,0)*10</f>
        <v>5470</v>
      </c>
      <c r="I66" s="205" t="str">
        <f>IF(ISERROR(INDEX([1]Лист1!$B$1:$B$10029,MATCH(L66,[1]Лист1!$A$1:$A$10029,0),1)),"",INDEX([1]Лист1!$B$1:$B$10029,MATCH(L66,[1]Лист1!$A$1:$A$10029,0),1))</f>
        <v>52 058,00</v>
      </c>
      <c r="J66" s="205" t="str">
        <f>IF(ISERROR(INDEX([1]Лист1!$B$1:$B$10029,MATCH(M66,[1]Лист1!$A$1:$A$10029,0),1)),"",INDEX([1]Лист1!$B$1:$B$10029,MATCH(M66,[1]Лист1!$A$1:$A$10029,0),1))</f>
        <v>53 268,00</v>
      </c>
      <c r="L66" s="54" t="s">
        <v>438</v>
      </c>
      <c r="M66" s="223" t="str">
        <f t="shared" si="3"/>
        <v>KS-20-15-2-T211-PS</v>
      </c>
    </row>
    <row r="67" spans="1:13" s="23" customFormat="1" ht="10.15" customHeight="1">
      <c r="A67" s="204" t="s">
        <v>18</v>
      </c>
      <c r="B67" s="440" t="s">
        <v>439</v>
      </c>
      <c r="C67" s="466">
        <v>2000</v>
      </c>
      <c r="D67" s="466">
        <v>1790</v>
      </c>
      <c r="E67" s="466">
        <f t="shared" si="2"/>
        <v>2422</v>
      </c>
      <c r="F67" s="466">
        <v>211</v>
      </c>
      <c r="G67" s="468" t="s">
        <v>379</v>
      </c>
      <c r="H67" s="468">
        <f>ROUND(H$70/20*18/10,0)*10</f>
        <v>6560</v>
      </c>
      <c r="I67" s="469" t="str">
        <f>IF(ISERROR(INDEX([1]Лист1!$B$1:$B$10029,MATCH(L67,[1]Лист1!$A$1:$A$10029,0),1)),"",INDEX([1]Лист1!$B$1:$B$10029,MATCH(L67,[1]Лист1!$A$1:$A$10029,0),1))</f>
        <v>52 544,00</v>
      </c>
      <c r="J67" s="469" t="str">
        <f>IF(ISERROR(INDEX([1]Лист1!$B$1:$B$10029,MATCH(M67,[1]Лист1!$A$1:$A$10029,0),1)),"",INDEX([1]Лист1!$B$1:$B$10029,MATCH(M67,[1]Лист1!$A$1:$A$10029,0),1))</f>
        <v>53 996,00</v>
      </c>
      <c r="L67" s="54" t="s">
        <v>440</v>
      </c>
      <c r="M67" s="219" t="str">
        <f t="shared" si="3"/>
        <v>KS-20-18-1-T211-PS</v>
      </c>
    </row>
    <row r="68" spans="1:13" s="23" customFormat="1" ht="10.15" customHeight="1">
      <c r="A68" s="204" t="s">
        <v>18</v>
      </c>
      <c r="B68" s="37" t="s">
        <v>441</v>
      </c>
      <c r="C68" s="25">
        <v>2000</v>
      </c>
      <c r="D68" s="25">
        <v>1790</v>
      </c>
      <c r="E68" s="25">
        <f t="shared" si="2"/>
        <v>2422</v>
      </c>
      <c r="F68" s="25">
        <v>211</v>
      </c>
      <c r="G68" s="221" t="s">
        <v>382</v>
      </c>
      <c r="H68" s="30">
        <f>ROUND(H$70/20*18/10,0)*10</f>
        <v>6560</v>
      </c>
      <c r="I68" s="205" t="str">
        <f>IF(ISERROR(INDEX([1]Лист1!$B$1:$B$10029,MATCH(L68,[1]Лист1!$A$1:$A$10029,0),1)),"",INDEX([1]Лист1!$B$1:$B$10029,MATCH(L68,[1]Лист1!$A$1:$A$10029,0),1))</f>
        <v>62 530,00</v>
      </c>
      <c r="J68" s="205" t="str">
        <f>IF(ISERROR(INDEX([1]Лист1!$B$1:$B$10029,MATCH(M68,[1]Лист1!$A$1:$A$10029,0),1)),"",INDEX([1]Лист1!$B$1:$B$10029,MATCH(M68,[1]Лист1!$A$1:$A$10029,0),1))</f>
        <v>64 224,00</v>
      </c>
      <c r="L68" s="54" t="s">
        <v>442</v>
      </c>
      <c r="M68" s="223" t="str">
        <f t="shared" si="3"/>
        <v>KS-20-18-2-T211-PS</v>
      </c>
    </row>
    <row r="69" spans="1:13" s="23" customFormat="1" ht="10.15" customHeight="1">
      <c r="A69" s="204" t="s">
        <v>18</v>
      </c>
      <c r="B69" s="440" t="s">
        <v>443</v>
      </c>
      <c r="C69" s="466">
        <v>2000</v>
      </c>
      <c r="D69" s="466">
        <v>1990</v>
      </c>
      <c r="E69" s="466">
        <f t="shared" si="2"/>
        <v>2422</v>
      </c>
      <c r="F69" s="466">
        <v>211</v>
      </c>
      <c r="G69" s="468" t="s">
        <v>379</v>
      </c>
      <c r="H69" s="468">
        <v>7290</v>
      </c>
      <c r="I69" s="469" t="str">
        <f>IF(ISERROR(INDEX([1]Лист1!$B$1:$B$10029,MATCH(L69,[1]Лист1!$A$1:$A$10029,0),1)),"",INDEX([1]Лист1!$B$1:$B$10029,MATCH(L69,[1]Лист1!$A$1:$A$10029,0),1))</f>
        <v>62 500,00</v>
      </c>
      <c r="J69" s="469" t="str">
        <f>IF(ISERROR(INDEX([1]Лист1!$B$1:$B$10029,MATCH(M69,[1]Лист1!$A$1:$A$10029,0),1)),"",INDEX([1]Лист1!$B$1:$B$10029,MATCH(M69,[1]Лист1!$A$1:$A$10029,0),1))</f>
        <v>64 194,00</v>
      </c>
      <c r="L69" s="54" t="s">
        <v>444</v>
      </c>
      <c r="M69" s="219" t="str">
        <f t="shared" si="3"/>
        <v>KS-20-20-1-T211-PS</v>
      </c>
    </row>
    <row r="70" spans="1:13" s="23" customFormat="1" ht="10.15" customHeight="1">
      <c r="A70" s="204" t="s">
        <v>18</v>
      </c>
      <c r="B70" s="37" t="s">
        <v>445</v>
      </c>
      <c r="C70" s="25">
        <v>2000</v>
      </c>
      <c r="D70" s="25">
        <v>1990</v>
      </c>
      <c r="E70" s="25">
        <f t="shared" si="2"/>
        <v>2422</v>
      </c>
      <c r="F70" s="25">
        <v>211</v>
      </c>
      <c r="G70" s="221" t="s">
        <v>382</v>
      </c>
      <c r="H70" s="30">
        <v>7290</v>
      </c>
      <c r="I70" s="205" t="str">
        <f>IF(ISERROR(INDEX([1]Лист1!$B$1:$B$10029,MATCH(L70,[1]Лист1!$A$1:$A$10029,0),1)),"",INDEX([1]Лист1!$B$1:$B$10029,MATCH(L70,[1]Лист1!$A$1:$A$10029,0),1))</f>
        <v>69 511,00</v>
      </c>
      <c r="J70" s="205" t="str">
        <f>IF(ISERROR(INDEX([1]Лист1!$B$1:$B$10029,MATCH(M70,[1]Лист1!$A$1:$A$10029,0),1)),"",INDEX([1]Лист1!$B$1:$B$10029,MATCH(M70,[1]Лист1!$A$1:$A$10029,0),1))</f>
        <v>70 963,00</v>
      </c>
      <c r="L70" s="54" t="s">
        <v>446</v>
      </c>
      <c r="M70" s="223" t="str">
        <f t="shared" si="3"/>
        <v>KS-20-20-2-T211-PS</v>
      </c>
    </row>
    <row r="71" spans="1:13" s="23" customFormat="1" ht="10.15" customHeight="1">
      <c r="A71" s="204"/>
      <c r="B71" s="31"/>
      <c r="C71" s="26"/>
      <c r="D71" s="26"/>
      <c r="E71" s="26"/>
      <c r="F71" s="26"/>
      <c r="G71" s="224"/>
      <c r="H71" s="39"/>
      <c r="I71" s="206"/>
      <c r="J71" s="206"/>
      <c r="L71" s="222"/>
      <c r="M71" s="223"/>
    </row>
    <row r="72" spans="1:13" s="23" customFormat="1" ht="10.15" customHeight="1">
      <c r="A72" s="204"/>
      <c r="B72" s="31"/>
      <c r="C72" s="26"/>
      <c r="D72" s="26"/>
      <c r="E72" s="26"/>
      <c r="F72" s="26"/>
      <c r="G72" s="224"/>
      <c r="H72" s="39"/>
      <c r="I72" s="206"/>
      <c r="J72" s="206"/>
      <c r="L72" s="222"/>
      <c r="M72" s="223"/>
    </row>
    <row r="73" spans="1:13" s="23" customFormat="1" ht="10.15" customHeight="1">
      <c r="A73" s="204"/>
      <c r="B73" s="31"/>
      <c r="C73" s="26"/>
      <c r="D73" s="26"/>
      <c r="E73" s="26"/>
      <c r="F73" s="26"/>
      <c r="G73" s="224"/>
      <c r="H73" s="39"/>
      <c r="I73" s="206"/>
      <c r="J73" s="206"/>
      <c r="L73" s="222"/>
      <c r="M73" s="223"/>
    </row>
    <row r="74" spans="1:13" s="23" customFormat="1" ht="10.15" customHeight="1">
      <c r="A74" s="204"/>
      <c r="B74" s="31"/>
      <c r="C74" s="26"/>
      <c r="D74" s="26"/>
      <c r="E74" s="26"/>
      <c r="F74" s="26"/>
      <c r="G74" s="224"/>
      <c r="H74" s="39"/>
      <c r="I74" s="206"/>
      <c r="J74" s="206"/>
      <c r="L74" s="222"/>
      <c r="M74" s="223"/>
    </row>
    <row r="75" spans="1:13" s="187" customFormat="1" ht="33.950000000000003" customHeight="1">
      <c r="A75" s="183" t="s">
        <v>321</v>
      </c>
      <c r="B75" s="184"/>
      <c r="C75" s="184"/>
      <c r="D75" s="184"/>
      <c r="E75" s="184"/>
      <c r="F75" s="184"/>
      <c r="G75" s="185"/>
      <c r="H75" s="184"/>
      <c r="I75" s="186"/>
      <c r="J75" s="186"/>
      <c r="L75" s="188"/>
      <c r="M75" s="189"/>
    </row>
    <row r="76" spans="1:13" s="227" customFormat="1" ht="44.85" customHeight="1">
      <c r="A76" s="226"/>
      <c r="B76" s="215" t="s">
        <v>1</v>
      </c>
      <c r="C76" s="193" t="s">
        <v>2</v>
      </c>
      <c r="D76" s="193" t="s">
        <v>85</v>
      </c>
      <c r="E76" s="193" t="s">
        <v>323</v>
      </c>
      <c r="F76" s="193" t="s">
        <v>363</v>
      </c>
      <c r="G76" s="193" t="s">
        <v>361</v>
      </c>
      <c r="H76" s="193" t="s">
        <v>6</v>
      </c>
      <c r="I76" s="216" t="s">
        <v>325</v>
      </c>
      <c r="J76" s="216" t="s">
        <v>362</v>
      </c>
      <c r="L76" s="217"/>
      <c r="M76" s="218"/>
    </row>
    <row r="77" spans="1:13" s="23" customFormat="1" ht="10.15" customHeight="1">
      <c r="A77" s="204" t="s">
        <v>18</v>
      </c>
      <c r="B77" s="440" t="s">
        <v>447</v>
      </c>
      <c r="C77" s="466">
        <v>2400</v>
      </c>
      <c r="D77" s="466">
        <v>290</v>
      </c>
      <c r="E77" s="466">
        <v>2600</v>
      </c>
      <c r="F77" s="466">
        <v>120</v>
      </c>
      <c r="G77" s="468"/>
      <c r="H77" s="468">
        <v>675</v>
      </c>
      <c r="I77" s="469" t="s">
        <v>16</v>
      </c>
      <c r="J77" s="469" t="s">
        <v>16</v>
      </c>
      <c r="L77" s="213" t="s">
        <v>448</v>
      </c>
      <c r="M77" s="219" t="str">
        <f t="shared" ref="M77:M83" si="4">L77&amp;"S"</f>
        <v>KS-24-3-PS</v>
      </c>
    </row>
    <row r="78" spans="1:13" s="23" customFormat="1" ht="10.15" customHeight="1">
      <c r="A78" s="204" t="s">
        <v>18</v>
      </c>
      <c r="B78" s="37" t="s">
        <v>449</v>
      </c>
      <c r="C78" s="25">
        <v>2400</v>
      </c>
      <c r="D78" s="25">
        <v>590</v>
      </c>
      <c r="E78" s="25">
        <v>2600</v>
      </c>
      <c r="F78" s="25">
        <v>120</v>
      </c>
      <c r="G78" s="25"/>
      <c r="H78" s="30">
        <v>1350</v>
      </c>
      <c r="I78" s="205" t="s">
        <v>16</v>
      </c>
      <c r="J78" s="205" t="s">
        <v>16</v>
      </c>
      <c r="L78" s="222" t="s">
        <v>450</v>
      </c>
      <c r="M78" s="223" t="str">
        <f t="shared" si="4"/>
        <v>KS-24-6-PS</v>
      </c>
    </row>
    <row r="79" spans="1:13" s="23" customFormat="1" ht="10.15" customHeight="1">
      <c r="A79" s="204" t="s">
        <v>18</v>
      </c>
      <c r="B79" s="440" t="s">
        <v>451</v>
      </c>
      <c r="C79" s="466">
        <v>2400</v>
      </c>
      <c r="D79" s="466">
        <v>890</v>
      </c>
      <c r="E79" s="466">
        <v>2600</v>
      </c>
      <c r="F79" s="466">
        <v>120</v>
      </c>
      <c r="G79" s="468"/>
      <c r="H79" s="468">
        <v>2025</v>
      </c>
      <c r="I79" s="469" t="s">
        <v>16</v>
      </c>
      <c r="J79" s="469" t="s">
        <v>16</v>
      </c>
      <c r="L79" s="213" t="s">
        <v>452</v>
      </c>
      <c r="M79" s="219" t="str">
        <f t="shared" si="4"/>
        <v>KS-24-9-PS</v>
      </c>
    </row>
    <row r="80" spans="1:13" s="23" customFormat="1" ht="10.15" customHeight="1">
      <c r="A80" s="204" t="s">
        <v>18</v>
      </c>
      <c r="B80" s="37" t="s">
        <v>453</v>
      </c>
      <c r="C80" s="25">
        <v>2400</v>
      </c>
      <c r="D80" s="25">
        <v>1190</v>
      </c>
      <c r="E80" s="25">
        <v>2600</v>
      </c>
      <c r="F80" s="25">
        <v>120</v>
      </c>
      <c r="G80" s="221"/>
      <c r="H80" s="30">
        <v>2700</v>
      </c>
      <c r="I80" s="205" t="str">
        <f>IF(ISERROR(INDEX([1]Лист1!$B$1:$B$10029,MATCH(L80,[1]Лист1!$A$1:$A$10029,0),1)),"",INDEX([1]Лист1!$B$1:$B$10029,MATCH(L80,[1]Лист1!$A$1:$A$10029,0),1))</f>
        <v>19 542,00</v>
      </c>
      <c r="J80" s="205" t="str">
        <f>IF(ISERROR(INDEX([1]Лист1!$B$1:$B$10029,MATCH(M80,[1]Лист1!$A$1:$A$10029,0),1)),"",INDEX([1]Лист1!$B$1:$B$10029,MATCH(M80,[1]Лист1!$A$1:$A$10029,0),1))</f>
        <v>20 510,00</v>
      </c>
      <c r="L80" s="222" t="s">
        <v>454</v>
      </c>
      <c r="M80" s="223" t="str">
        <f t="shared" si="4"/>
        <v>KS-24-12-PS</v>
      </c>
    </row>
    <row r="81" spans="1:17" s="23" customFormat="1" ht="10.15" customHeight="1">
      <c r="A81" s="204" t="s">
        <v>18</v>
      </c>
      <c r="B81" s="440" t="s">
        <v>455</v>
      </c>
      <c r="C81" s="466">
        <v>2400</v>
      </c>
      <c r="D81" s="466">
        <v>1490</v>
      </c>
      <c r="E81" s="466">
        <v>2600</v>
      </c>
      <c r="F81" s="466">
        <v>120</v>
      </c>
      <c r="G81" s="468"/>
      <c r="H81" s="468">
        <v>3375</v>
      </c>
      <c r="I81" s="469" t="s">
        <v>16</v>
      </c>
      <c r="J81" s="469" t="s">
        <v>16</v>
      </c>
      <c r="L81" s="213" t="s">
        <v>456</v>
      </c>
      <c r="M81" s="219" t="str">
        <f t="shared" si="4"/>
        <v>KS-24-15-PS</v>
      </c>
    </row>
    <row r="82" spans="1:17" s="23" customFormat="1" ht="10.15" customHeight="1">
      <c r="A82" s="204" t="s">
        <v>18</v>
      </c>
      <c r="B82" s="37" t="s">
        <v>457</v>
      </c>
      <c r="C82" s="25">
        <v>2400</v>
      </c>
      <c r="D82" s="25">
        <v>1790</v>
      </c>
      <c r="E82" s="25">
        <v>2600</v>
      </c>
      <c r="F82" s="25">
        <v>120</v>
      </c>
      <c r="G82" s="221"/>
      <c r="H82" s="30">
        <v>4050</v>
      </c>
      <c r="I82" s="205" t="s">
        <v>16</v>
      </c>
      <c r="J82" s="205" t="s">
        <v>16</v>
      </c>
      <c r="L82" s="222" t="s">
        <v>458</v>
      </c>
      <c r="M82" s="223" t="str">
        <f t="shared" si="4"/>
        <v>KS-24-18-PS</v>
      </c>
    </row>
    <row r="83" spans="1:17" s="23" customFormat="1" ht="10.15" customHeight="1">
      <c r="A83" s="204" t="s">
        <v>18</v>
      </c>
      <c r="B83" s="440" t="s">
        <v>459</v>
      </c>
      <c r="C83" s="466">
        <v>2400</v>
      </c>
      <c r="D83" s="466">
        <v>1990</v>
      </c>
      <c r="E83" s="466">
        <v>2600</v>
      </c>
      <c r="F83" s="466">
        <v>120</v>
      </c>
      <c r="G83" s="468"/>
      <c r="H83" s="468">
        <v>4500</v>
      </c>
      <c r="I83" s="469" t="str">
        <f>IF(ISERROR(INDEX([1]Лист1!$B$1:$B$10029,MATCH(L83,[1]Лист1!$A$1:$A$10029,0),1)),"",INDEX([1]Лист1!$B$1:$B$10029,MATCH(L83,[1]Лист1!$A$1:$A$10029,0),1))</f>
        <v>33 120,00</v>
      </c>
      <c r="J83" s="469" t="str">
        <f>IF(ISERROR(INDEX([1]Лист1!$B$1:$B$10029,MATCH(M83,[1]Лист1!$A$1:$A$10029,0),1)),"",INDEX([1]Лист1!$B$1:$B$10029,MATCH(M83,[1]Лист1!$A$1:$A$10029,0),1))</f>
        <v>34 814,00</v>
      </c>
      <c r="L83" s="213" t="s">
        <v>460</v>
      </c>
      <c r="M83" s="219" t="str">
        <f t="shared" si="4"/>
        <v>KS-24-20-PS</v>
      </c>
    </row>
    <row r="84" spans="1:17" s="23" customFormat="1" ht="10.15" customHeight="1">
      <c r="A84" s="220"/>
      <c r="B84" s="31"/>
      <c r="C84" s="26"/>
      <c r="D84" s="26"/>
      <c r="E84" s="26"/>
      <c r="F84" s="26"/>
      <c r="G84" s="224"/>
      <c r="H84" s="39"/>
      <c r="I84" s="28"/>
      <c r="J84" s="28"/>
      <c r="L84" s="213"/>
      <c r="M84" s="203"/>
    </row>
    <row r="85" spans="1:17" s="23" customFormat="1" ht="10.15" customHeight="1">
      <c r="A85" s="204" t="s">
        <v>18</v>
      </c>
      <c r="B85" s="37" t="s">
        <v>461</v>
      </c>
      <c r="C85" s="25">
        <v>3000</v>
      </c>
      <c r="D85" s="25">
        <v>490</v>
      </c>
      <c r="E85" s="25">
        <v>3400</v>
      </c>
      <c r="F85" s="25">
        <v>200</v>
      </c>
      <c r="G85" s="221" t="s">
        <v>379</v>
      </c>
      <c r="H85" s="30">
        <v>2460</v>
      </c>
      <c r="I85" s="205" t="str">
        <f>IF(ISERROR(INDEX([1]Лист1!$B$1:$B$10029,MATCH(L85,[1]Лист1!$A$1:$A$10029,0),1)),"",INDEX([1]Лист1!$B$1:$B$10029,MATCH(L85,[1]Лист1!$A$1:$A$10029,0),1))</f>
        <v>23 278,20</v>
      </c>
      <c r="J85" s="205" t="str">
        <f>IF(ISERROR(INDEX([1]Лист1!$B$1:$B$10029,MATCH(M85,[1]Лист1!$A$1:$A$10029,0),1)),"",INDEX([1]Лист1!$B$1:$B$10029,MATCH(M85,[1]Лист1!$A$1:$A$10029,0),1))</f>
        <v>23 762,20</v>
      </c>
      <c r="L85" s="222" t="s">
        <v>462</v>
      </c>
      <c r="M85" s="223" t="str">
        <f>L85&amp;"S"</f>
        <v>KS-30-5-1-PS</v>
      </c>
    </row>
    <row r="86" spans="1:17" s="23" customFormat="1" ht="10.15" customHeight="1">
      <c r="A86" s="220"/>
      <c r="B86" s="440" t="s">
        <v>1169</v>
      </c>
      <c r="C86" s="466">
        <v>3000</v>
      </c>
      <c r="D86" s="466">
        <v>490</v>
      </c>
      <c r="E86" s="466">
        <v>3400</v>
      </c>
      <c r="F86" s="466">
        <v>200</v>
      </c>
      <c r="G86" s="468" t="s">
        <v>382</v>
      </c>
      <c r="H86" s="468">
        <v>2460</v>
      </c>
      <c r="I86" s="469" t="str">
        <f>IF(ISERROR(INDEX([1]Лист1!$B$1:$B$10029,MATCH(L86,[1]Лист1!$A$1:$A$10029,0),1)),"",INDEX([1]Лист1!$B$1:$B$10029,MATCH(L86,[1]Лист1!$A$1:$A$10029,0),1))</f>
        <v>26 962,80</v>
      </c>
      <c r="J86" s="469" t="str">
        <f>IF(ISERROR(INDEX([1]Лист1!$B$1:$B$10029,MATCH(M86,[1]Лист1!$A$1:$A$10029,0),1)),"",INDEX([1]Лист1!$B$1:$B$10029,MATCH(M86,[1]Лист1!$A$1:$A$10029,0),1))</f>
        <v>27 446,80</v>
      </c>
      <c r="L86" s="392" t="s">
        <v>1179</v>
      </c>
      <c r="M86" s="392" t="s">
        <v>1180</v>
      </c>
    </row>
    <row r="87" spans="1:17" s="23" customFormat="1" ht="10.15" customHeight="1">
      <c r="A87" s="204"/>
      <c r="B87" s="37" t="s">
        <v>1170</v>
      </c>
      <c r="C87" s="25">
        <v>3000</v>
      </c>
      <c r="D87" s="25">
        <v>590</v>
      </c>
      <c r="E87" s="25">
        <v>3400</v>
      </c>
      <c r="F87" s="25">
        <v>200</v>
      </c>
      <c r="G87" s="25" t="s">
        <v>379</v>
      </c>
      <c r="H87" s="30">
        <v>2960</v>
      </c>
      <c r="I87" s="205" t="str">
        <f>IF(ISERROR(INDEX([1]Лист1!$B$1:$B$10029,MATCH(L87,[1]Лист1!$A$1:$A$10029,0),1)),"",INDEX([1]Лист1!$B$1:$B$10029,MATCH(L87,[1]Лист1!$A$1:$A$10029,0),1))</f>
        <v>27 157,90</v>
      </c>
      <c r="J87" s="205" t="str">
        <f>IF(ISERROR(INDEX([1]Лист1!$B$1:$B$10029,MATCH(M87,[1]Лист1!$A$1:$A$10029,0),1)),"",INDEX([1]Лист1!$B$1:$B$10029,MATCH(M87,[1]Лист1!$A$1:$A$10029,0),1))</f>
        <v>27 641,90</v>
      </c>
      <c r="L87" s="392" t="s">
        <v>1176</v>
      </c>
      <c r="M87" s="392" t="s">
        <v>1178</v>
      </c>
      <c r="N87" s="392"/>
      <c r="O87" s="392"/>
      <c r="P87" s="392"/>
      <c r="Q87" s="397"/>
    </row>
    <row r="88" spans="1:17" s="23" customFormat="1" ht="10.15" customHeight="1">
      <c r="A88" s="220"/>
      <c r="B88" s="440" t="s">
        <v>1171</v>
      </c>
      <c r="C88" s="466">
        <v>3000</v>
      </c>
      <c r="D88" s="466">
        <v>590</v>
      </c>
      <c r="E88" s="466">
        <v>3400</v>
      </c>
      <c r="F88" s="466">
        <v>200</v>
      </c>
      <c r="G88" s="468" t="s">
        <v>382</v>
      </c>
      <c r="H88" s="468">
        <v>2960</v>
      </c>
      <c r="I88" s="469" t="str">
        <f>IF(ISERROR(INDEX([1]Лист1!$B$1:$B$10029,MATCH(L88,[1]Лист1!$A$1:$A$10029,0),1)),"",INDEX([1]Лист1!$B$1:$B$10029,MATCH(L88,[1]Лист1!$A$1:$A$10029,0),1))</f>
        <v>31 456,60</v>
      </c>
      <c r="J88" s="469" t="str">
        <f>IF(ISERROR(INDEX([1]Лист1!$B$1:$B$10029,MATCH(M88,[1]Лист1!$A$1:$A$10029,0),1)),"",INDEX([1]Лист1!$B$1:$B$10029,MATCH(M88,[1]Лист1!$A$1:$A$10029,0),1))</f>
        <v>31 940,60</v>
      </c>
      <c r="L88" s="392" t="s">
        <v>1177</v>
      </c>
      <c r="M88" s="392" t="s">
        <v>1181</v>
      </c>
      <c r="N88" s="392"/>
      <c r="O88" s="392"/>
      <c r="P88" s="392"/>
      <c r="Q88" s="397"/>
    </row>
    <row r="89" spans="1:17" s="23" customFormat="1" ht="10.15" customHeight="1">
      <c r="A89" s="204" t="s">
        <v>18</v>
      </c>
      <c r="B89" s="37" t="s">
        <v>463</v>
      </c>
      <c r="C89" s="25">
        <v>3000</v>
      </c>
      <c r="D89" s="25">
        <v>1000</v>
      </c>
      <c r="E89" s="25">
        <v>3400</v>
      </c>
      <c r="F89" s="25">
        <v>200</v>
      </c>
      <c r="G89" s="221" t="s">
        <v>379</v>
      </c>
      <c r="H89" s="30">
        <v>5020</v>
      </c>
      <c r="I89" s="205" t="str">
        <f>IF(ISERROR(INDEX([1]Лист1!$B$1:$B$10029,MATCH(L89,[1]Лист1!$A$1:$A$10029,0),1)),"",INDEX([1]Лист1!$B$1:$B$10029,MATCH(L89,[1]Лист1!$A$1:$A$10029,0),1))</f>
        <v>38 797,00</v>
      </c>
      <c r="J89" s="205" t="str">
        <f>IF(ISERROR(INDEX([1]Лист1!$B$1:$B$10029,MATCH(M89,[1]Лист1!$A$1:$A$10029,0),1)),"",INDEX([1]Лист1!$B$1:$B$10029,MATCH(M89,[1]Лист1!$A$1:$A$10029,0),1))</f>
        <v>39 523,00</v>
      </c>
      <c r="L89" s="213" t="s">
        <v>464</v>
      </c>
      <c r="M89" s="219" t="str">
        <f>L89&amp;"S"</f>
        <v>KS-30-10-1-PS</v>
      </c>
    </row>
    <row r="90" spans="1:17" s="23" customFormat="1" ht="10.15" customHeight="1">
      <c r="A90" s="220" t="s">
        <v>18</v>
      </c>
      <c r="B90" s="440" t="s">
        <v>465</v>
      </c>
      <c r="C90" s="466">
        <v>3000</v>
      </c>
      <c r="D90" s="466">
        <v>1000</v>
      </c>
      <c r="E90" s="466">
        <v>3400</v>
      </c>
      <c r="F90" s="466">
        <v>200</v>
      </c>
      <c r="G90" s="468" t="s">
        <v>382</v>
      </c>
      <c r="H90" s="468">
        <v>5020</v>
      </c>
      <c r="I90" s="469" t="str">
        <f>IF(ISERROR(INDEX([1]Лист1!$B$1:$B$10029,MATCH(L90,[1]Лист1!$A$1:$A$10029,0),1)),"",INDEX([1]Лист1!$B$1:$B$10029,MATCH(L90,[1]Лист1!$A$1:$A$10029,0),1))</f>
        <v>44 938,00</v>
      </c>
      <c r="J90" s="469" t="str">
        <f>IF(ISERROR(INDEX([1]Лист1!$B$1:$B$10029,MATCH(M90,[1]Лист1!$A$1:$A$10029,0),1)),"",INDEX([1]Лист1!$B$1:$B$10029,MATCH(M90,[1]Лист1!$A$1:$A$10029,0),1))</f>
        <v>45 664,00</v>
      </c>
      <c r="L90" s="23" t="s">
        <v>466</v>
      </c>
      <c r="M90" s="396" t="str">
        <f>L90&amp;"S"</f>
        <v>KS-30-10-2-PS</v>
      </c>
    </row>
    <row r="91" spans="1:17" s="23" customFormat="1" ht="10.15" customHeight="1">
      <c r="A91" s="204"/>
      <c r="B91" s="37" t="s">
        <v>1172</v>
      </c>
      <c r="C91" s="25">
        <v>3000</v>
      </c>
      <c r="D91" s="25">
        <v>1500</v>
      </c>
      <c r="E91" s="25">
        <v>3400</v>
      </c>
      <c r="F91" s="25">
        <v>200</v>
      </c>
      <c r="G91" s="221" t="s">
        <v>379</v>
      </c>
      <c r="H91" s="30">
        <v>7540</v>
      </c>
      <c r="I91" s="205" t="str">
        <f>IF(ISERROR(INDEX([1]Лист1!$B$1:$B$10029,MATCH(L91,[1]Лист1!$A$1:$A$10029,0),1)),"",INDEX([1]Лист1!$B$1:$B$10029,MATCH(L91,[1]Лист1!$A$1:$A$10029,0),1))</f>
        <v>58 195,50</v>
      </c>
      <c r="J91" s="205" t="str">
        <f>IF(ISERROR(INDEX([1]Лист1!$B$1:$B$10029,MATCH(M91,[1]Лист1!$A$1:$A$10029,0),1)),"",INDEX([1]Лист1!$B$1:$B$10029,MATCH(M91,[1]Лист1!$A$1:$A$10029,0),1))</f>
        <v>59 405,50</v>
      </c>
      <c r="L91" s="23" t="s">
        <v>1182</v>
      </c>
      <c r="M91" s="219" t="str">
        <f>L91&amp;"S"</f>
        <v>KS-30-15-1-PS</v>
      </c>
    </row>
    <row r="92" spans="1:17" s="23" customFormat="1" ht="10.15" customHeight="1">
      <c r="A92" s="220"/>
      <c r="B92" s="440" t="s">
        <v>1173</v>
      </c>
      <c r="C92" s="466">
        <v>3000</v>
      </c>
      <c r="D92" s="466">
        <v>1500</v>
      </c>
      <c r="E92" s="466">
        <v>3400</v>
      </c>
      <c r="F92" s="466">
        <v>200</v>
      </c>
      <c r="G92" s="468" t="s">
        <v>382</v>
      </c>
      <c r="H92" s="468">
        <v>7540</v>
      </c>
      <c r="I92" s="469" t="str">
        <f>IF(ISERROR(INDEX([1]Лист1!$B$1:$B$10029,MATCH(L92,[1]Лист1!$A$1:$A$10029,0),1)),"",INDEX([1]Лист1!$B$1:$B$10029,MATCH(L92,[1]Лист1!$A$1:$A$10029,0),1))</f>
        <v>67 407,00</v>
      </c>
      <c r="J92" s="469" t="str">
        <f>IF(ISERROR(INDEX([1]Лист1!$B$1:$B$10029,MATCH(M92,[1]Лист1!$A$1:$A$10029,0),1)),"",INDEX([1]Лист1!$B$1:$B$10029,MATCH(M92,[1]Лист1!$A$1:$A$10029,0),1))</f>
        <v>68 617,00</v>
      </c>
      <c r="L92" s="23" t="s">
        <v>1183</v>
      </c>
      <c r="M92" s="396" t="str">
        <f>L92&amp;"S"</f>
        <v>KS-30-15-2-PS</v>
      </c>
    </row>
    <row r="93" spans="1:17" s="23" customFormat="1" ht="10.15" customHeight="1">
      <c r="A93" s="204"/>
      <c r="B93" s="31"/>
      <c r="C93" s="26"/>
      <c r="D93" s="26"/>
      <c r="E93" s="26"/>
      <c r="F93" s="26"/>
      <c r="G93" s="224"/>
      <c r="H93" s="39"/>
      <c r="I93" s="206"/>
      <c r="J93" s="206"/>
      <c r="L93" s="222"/>
      <c r="M93" s="223"/>
    </row>
    <row r="94" spans="1:17" s="23" customFormat="1" ht="10.5" customHeight="1">
      <c r="A94" s="220"/>
      <c r="B94" s="31"/>
      <c r="C94" s="26"/>
      <c r="D94" s="26"/>
      <c r="E94" s="26"/>
      <c r="F94" s="26"/>
      <c r="G94" s="39"/>
      <c r="I94" s="212"/>
      <c r="J94" s="212"/>
      <c r="L94" s="213"/>
      <c r="M94" s="203"/>
    </row>
    <row r="95" spans="1:17" s="201" customFormat="1" ht="10.5" customHeight="1">
      <c r="A95" s="404"/>
      <c r="B95" s="197" t="s">
        <v>238</v>
      </c>
      <c r="C95" s="26"/>
      <c r="D95" s="26"/>
      <c r="E95" s="26"/>
      <c r="F95" s="26"/>
      <c r="G95" s="228"/>
      <c r="H95" s="27"/>
      <c r="I95" s="211"/>
      <c r="J95" s="211"/>
      <c r="L95" s="213"/>
      <c r="M95" s="203"/>
    </row>
    <row r="96" spans="1:17" s="229" customFormat="1" ht="48" customHeight="1">
      <c r="A96" s="190"/>
      <c r="B96" s="215" t="str">
        <f>B27</f>
        <v>Номенклатура</v>
      </c>
      <c r="C96" s="193" t="str">
        <f>C27</f>
        <v>Ном.
діам.
d мм</v>
      </c>
      <c r="D96" s="193" t="str">
        <f>D27</f>
        <v>Висота
h мм</v>
      </c>
      <c r="E96" s="193" t="str">
        <f>E27</f>
        <v>Зовн.
діам.
d2 мм</v>
      </c>
      <c r="F96" s="193" t="str">
        <f>F27</f>
        <v>Товщ. стінки t мм</v>
      </c>
      <c r="G96" s="193" t="s">
        <v>237</v>
      </c>
      <c r="H96" s="193" t="str">
        <f>H27</f>
        <v>Вага
кг</v>
      </c>
      <c r="I96" s="193" t="str">
        <f>I76</f>
        <v>Ціна грн</v>
      </c>
      <c r="J96" s="193" t="str">
        <f>J76</f>
        <v>Ціна з євроскобами грн</v>
      </c>
      <c r="L96" s="195"/>
      <c r="M96" s="195"/>
    </row>
    <row r="97" spans="1:13" s="201" customFormat="1" ht="10.15" customHeight="1">
      <c r="A97" s="204"/>
      <c r="B97" s="17"/>
      <c r="C97" s="230"/>
      <c r="D97" s="230"/>
      <c r="E97" s="230"/>
      <c r="F97" s="230"/>
      <c r="G97" s="230"/>
      <c r="H97" s="231"/>
      <c r="I97" s="232"/>
      <c r="J97" s="232"/>
      <c r="L97" s="233"/>
      <c r="M97" s="234"/>
    </row>
    <row r="98" spans="1:13" s="201" customFormat="1" ht="10.15" customHeight="1">
      <c r="A98" s="204" t="s">
        <v>18</v>
      </c>
      <c r="B98" s="37" t="s">
        <v>467</v>
      </c>
      <c r="C98" s="25">
        <v>700</v>
      </c>
      <c r="D98" s="25">
        <v>890</v>
      </c>
      <c r="E98" s="25">
        <v>840</v>
      </c>
      <c r="F98" s="25">
        <v>70</v>
      </c>
      <c r="G98" s="25">
        <v>80</v>
      </c>
      <c r="H98" s="25">
        <v>450</v>
      </c>
      <c r="I98" s="38" t="s">
        <v>16</v>
      </c>
      <c r="J98" s="38" t="s">
        <v>16</v>
      </c>
      <c r="L98" s="208" t="s">
        <v>468</v>
      </c>
      <c r="M98" s="207" t="str">
        <f>L98&amp;"S"</f>
        <v>KS-7-9-PN-PS</v>
      </c>
    </row>
    <row r="99" spans="1:13" s="201" customFormat="1" ht="10.15" customHeight="1">
      <c r="A99" s="204"/>
      <c r="B99" s="31"/>
      <c r="C99" s="26"/>
      <c r="D99" s="26"/>
      <c r="E99" s="26"/>
      <c r="F99" s="26"/>
      <c r="G99" s="26"/>
      <c r="H99" s="26"/>
      <c r="I99" s="235"/>
      <c r="J99" s="235"/>
      <c r="L99" s="208"/>
      <c r="M99" s="209"/>
    </row>
    <row r="100" spans="1:13" s="201" customFormat="1" ht="10.15" customHeight="1">
      <c r="A100" s="204"/>
      <c r="B100" s="37" t="s">
        <v>469</v>
      </c>
      <c r="C100" s="25">
        <v>1000</v>
      </c>
      <c r="D100" s="25">
        <v>890</v>
      </c>
      <c r="E100" s="25">
        <v>1160</v>
      </c>
      <c r="F100" s="25">
        <v>80</v>
      </c>
      <c r="G100" s="25">
        <v>100</v>
      </c>
      <c r="H100" s="30">
        <v>800</v>
      </c>
      <c r="I100" s="38" t="s">
        <v>16</v>
      </c>
      <c r="J100" s="38" t="s">
        <v>16</v>
      </c>
      <c r="L100" s="30" t="s">
        <v>470</v>
      </c>
      <c r="M100" s="223" t="str">
        <f>L100&amp;"S"</f>
        <v>KS-10-9-PN-PS</v>
      </c>
    </row>
    <row r="101" spans="1:13" s="201" customFormat="1" ht="10.15" customHeight="1">
      <c r="A101" s="204" t="s">
        <v>18</v>
      </c>
      <c r="B101" s="440" t="s">
        <v>471</v>
      </c>
      <c r="C101" s="466">
        <v>1000</v>
      </c>
      <c r="D101" s="466">
        <v>1190</v>
      </c>
      <c r="E101" s="466">
        <v>1160</v>
      </c>
      <c r="F101" s="466">
        <v>80</v>
      </c>
      <c r="G101" s="468">
        <v>100</v>
      </c>
      <c r="H101" s="468">
        <v>1000</v>
      </c>
      <c r="I101" s="469" t="s">
        <v>16</v>
      </c>
      <c r="J101" s="469" t="s">
        <v>16</v>
      </c>
      <c r="L101" s="208" t="s">
        <v>472</v>
      </c>
      <c r="M101" s="219" t="str">
        <f>L101&amp;"S"</f>
        <v>KS-10-12-PN-PS</v>
      </c>
    </row>
    <row r="102" spans="1:13" s="201" customFormat="1" ht="10.15" customHeight="1">
      <c r="A102" s="204" t="s">
        <v>18</v>
      </c>
      <c r="B102" s="37" t="s">
        <v>473</v>
      </c>
      <c r="C102" s="25">
        <v>1000</v>
      </c>
      <c r="D102" s="25">
        <v>1490</v>
      </c>
      <c r="E102" s="25">
        <v>1160</v>
      </c>
      <c r="F102" s="25">
        <v>80</v>
      </c>
      <c r="G102" s="25">
        <v>100</v>
      </c>
      <c r="H102" s="30">
        <v>1200</v>
      </c>
      <c r="I102" s="38" t="s">
        <v>16</v>
      </c>
      <c r="J102" s="38" t="s">
        <v>16</v>
      </c>
      <c r="L102" s="30" t="s">
        <v>474</v>
      </c>
      <c r="M102" s="223" t="str">
        <f>L102&amp;"S"</f>
        <v>KS-10-15-PN-PS</v>
      </c>
    </row>
    <row r="103" spans="1:13" s="201" customFormat="1" ht="10.15" customHeight="1">
      <c r="A103" s="204" t="s">
        <v>18</v>
      </c>
      <c r="B103" s="440" t="s">
        <v>475</v>
      </c>
      <c r="C103" s="466">
        <v>1000</v>
      </c>
      <c r="D103" s="466">
        <v>1790</v>
      </c>
      <c r="E103" s="466">
        <v>1160</v>
      </c>
      <c r="F103" s="466">
        <v>80</v>
      </c>
      <c r="G103" s="468">
        <v>100</v>
      </c>
      <c r="H103" s="468">
        <v>1400</v>
      </c>
      <c r="I103" s="469" t="s">
        <v>16</v>
      </c>
      <c r="J103" s="469" t="s">
        <v>16</v>
      </c>
      <c r="L103" s="208" t="s">
        <v>476</v>
      </c>
      <c r="M103" s="219" t="str">
        <f>L103&amp;"S"</f>
        <v>KS-10-18-PN-PS</v>
      </c>
    </row>
    <row r="104" spans="1:13" s="201" customFormat="1" ht="10.15" customHeight="1">
      <c r="A104" s="204"/>
      <c r="B104" s="31"/>
      <c r="C104" s="26"/>
      <c r="D104" s="26"/>
      <c r="E104" s="26"/>
      <c r="F104" s="26"/>
      <c r="G104" s="26"/>
      <c r="H104" s="39"/>
      <c r="I104" s="211"/>
      <c r="J104" s="211"/>
      <c r="L104" s="213"/>
      <c r="M104" s="203"/>
    </row>
    <row r="105" spans="1:13" s="17" customFormat="1" ht="10.15" customHeight="1">
      <c r="A105" s="204" t="s">
        <v>18</v>
      </c>
      <c r="B105" s="37" t="s">
        <v>477</v>
      </c>
      <c r="C105" s="25">
        <v>1000</v>
      </c>
      <c r="D105" s="25">
        <v>2400</v>
      </c>
      <c r="E105" s="25">
        <v>2500</v>
      </c>
      <c r="F105" s="25">
        <v>125</v>
      </c>
      <c r="G105" s="25">
        <v>150</v>
      </c>
      <c r="H105" s="30">
        <v>2940</v>
      </c>
      <c r="I105" s="38" t="s">
        <v>16</v>
      </c>
      <c r="J105" s="38" t="s">
        <v>16</v>
      </c>
      <c r="L105" s="222" t="s">
        <v>478</v>
      </c>
      <c r="M105" s="223" t="str">
        <f>L105&amp;"S"</f>
        <v>KS-10-24-1-PN-PS</v>
      </c>
    </row>
    <row r="106" spans="1:13" s="17" customFormat="1" ht="10.15" customHeight="1">
      <c r="A106" s="204" t="s">
        <v>18</v>
      </c>
      <c r="B106" s="440" t="s">
        <v>479</v>
      </c>
      <c r="C106" s="466">
        <v>1000</v>
      </c>
      <c r="D106" s="466">
        <v>2400</v>
      </c>
      <c r="E106" s="466">
        <v>2500</v>
      </c>
      <c r="F106" s="466">
        <v>125</v>
      </c>
      <c r="G106" s="468">
        <v>150</v>
      </c>
      <c r="H106" s="468">
        <v>2940</v>
      </c>
      <c r="I106" s="469" t="s">
        <v>16</v>
      </c>
      <c r="J106" s="469" t="s">
        <v>16</v>
      </c>
      <c r="L106" s="213" t="s">
        <v>480</v>
      </c>
      <c r="M106" s="219" t="str">
        <f>L106&amp;"S"</f>
        <v>KS-10-24-2-PN-PS</v>
      </c>
    </row>
    <row r="107" spans="1:13" s="201" customFormat="1" ht="10.15" customHeight="1">
      <c r="A107" s="204"/>
      <c r="B107" s="225"/>
      <c r="C107" s="26"/>
      <c r="D107" s="26"/>
      <c r="E107" s="26"/>
      <c r="F107" s="26"/>
      <c r="G107" s="26"/>
      <c r="H107" s="39"/>
      <c r="I107" s="212"/>
      <c r="J107" s="212"/>
      <c r="L107" s="213"/>
      <c r="M107" s="203"/>
    </row>
    <row r="108" spans="1:13" s="201" customFormat="1" ht="10.15" customHeight="1">
      <c r="A108" s="204"/>
      <c r="B108" s="37" t="s">
        <v>481</v>
      </c>
      <c r="C108" s="25">
        <v>1500</v>
      </c>
      <c r="D108" s="25">
        <v>890</v>
      </c>
      <c r="E108" s="25">
        <v>1680</v>
      </c>
      <c r="F108" s="25">
        <v>80</v>
      </c>
      <c r="G108" s="25">
        <v>120</v>
      </c>
      <c r="H108" s="30">
        <v>1530</v>
      </c>
      <c r="I108" s="38" t="s">
        <v>16</v>
      </c>
      <c r="J108" s="38" t="s">
        <v>16</v>
      </c>
      <c r="L108" s="30" t="s">
        <v>482</v>
      </c>
      <c r="M108" s="223" t="str">
        <f>L108&amp;"S"</f>
        <v>KS-15-9-PN-PS</v>
      </c>
    </row>
    <row r="109" spans="1:13" s="201" customFormat="1" ht="10.15" customHeight="1">
      <c r="A109" s="204" t="s">
        <v>18</v>
      </c>
      <c r="B109" s="440" t="s">
        <v>483</v>
      </c>
      <c r="C109" s="466">
        <v>1500</v>
      </c>
      <c r="D109" s="466">
        <v>1190</v>
      </c>
      <c r="E109" s="466">
        <v>1680</v>
      </c>
      <c r="F109" s="466">
        <v>80</v>
      </c>
      <c r="G109" s="468">
        <v>120</v>
      </c>
      <c r="H109" s="468">
        <v>1870</v>
      </c>
      <c r="I109" s="469" t="s">
        <v>16</v>
      </c>
      <c r="J109" s="469" t="s">
        <v>16</v>
      </c>
      <c r="L109" s="208" t="s">
        <v>484</v>
      </c>
      <c r="M109" s="219" t="str">
        <f>L109&amp;"S"</f>
        <v>KS-15-12-PN-PS</v>
      </c>
    </row>
    <row r="110" spans="1:13" s="201" customFormat="1" ht="10.15" customHeight="1">
      <c r="A110" s="204" t="s">
        <v>18</v>
      </c>
      <c r="B110" s="37" t="s">
        <v>485</v>
      </c>
      <c r="C110" s="25">
        <v>1500</v>
      </c>
      <c r="D110" s="25">
        <v>1490</v>
      </c>
      <c r="E110" s="25">
        <v>1680</v>
      </c>
      <c r="F110" s="25">
        <v>80</v>
      </c>
      <c r="G110" s="25">
        <v>120</v>
      </c>
      <c r="H110" s="30">
        <v>2200</v>
      </c>
      <c r="I110" s="38" t="s">
        <v>16</v>
      </c>
      <c r="J110" s="38" t="s">
        <v>16</v>
      </c>
      <c r="L110" s="30" t="s">
        <v>486</v>
      </c>
      <c r="M110" s="223" t="str">
        <f>L110&amp;"S"</f>
        <v>KS-15-15-PN-PS</v>
      </c>
    </row>
    <row r="111" spans="1:13" s="201" customFormat="1" ht="10.15" customHeight="1">
      <c r="A111" s="204" t="s">
        <v>18</v>
      </c>
      <c r="B111" s="440" t="s">
        <v>487</v>
      </c>
      <c r="C111" s="466">
        <v>1500</v>
      </c>
      <c r="D111" s="466">
        <v>1790</v>
      </c>
      <c r="E111" s="466">
        <v>1680</v>
      </c>
      <c r="F111" s="466">
        <v>80</v>
      </c>
      <c r="G111" s="468">
        <v>120</v>
      </c>
      <c r="H111" s="468">
        <v>2540</v>
      </c>
      <c r="I111" s="469" t="s">
        <v>16</v>
      </c>
      <c r="J111" s="469" t="s">
        <v>16</v>
      </c>
      <c r="L111" s="208" t="s">
        <v>488</v>
      </c>
      <c r="M111" s="219" t="str">
        <f>L111&amp;"S"</f>
        <v>KS-15-18-PN-PS</v>
      </c>
    </row>
    <row r="112" spans="1:13" s="201" customFormat="1" ht="10.15" customHeight="1">
      <c r="A112" s="204"/>
      <c r="B112" s="17"/>
      <c r="C112" s="17"/>
      <c r="D112" s="17"/>
      <c r="E112" s="17"/>
      <c r="F112" s="17"/>
      <c r="G112" s="17"/>
      <c r="H112" s="17"/>
      <c r="I112" s="211"/>
      <c r="J112" s="211"/>
      <c r="L112" s="213"/>
      <c r="M112" s="203"/>
    </row>
    <row r="113" spans="1:13" s="201" customFormat="1" ht="10.15" customHeight="1">
      <c r="A113" s="204" t="s">
        <v>18</v>
      </c>
      <c r="B113" s="37" t="s">
        <v>489</v>
      </c>
      <c r="C113" s="25">
        <v>1500</v>
      </c>
      <c r="D113" s="25">
        <v>1790</v>
      </c>
      <c r="E113" s="25">
        <v>1980</v>
      </c>
      <c r="F113" s="25">
        <v>240</v>
      </c>
      <c r="G113" s="30">
        <v>200</v>
      </c>
      <c r="H113" s="30">
        <v>6750</v>
      </c>
      <c r="I113" s="38" t="s">
        <v>16</v>
      </c>
      <c r="J113" s="38" t="s">
        <v>16</v>
      </c>
      <c r="L113" s="222" t="s">
        <v>490</v>
      </c>
      <c r="M113" s="223" t="str">
        <f t="shared" ref="M113:M122" si="5">L113&amp;"S"</f>
        <v>KS-15-18-1-PN-PS</v>
      </c>
    </row>
    <row r="114" spans="1:13" s="201" customFormat="1" ht="10.15" customHeight="1">
      <c r="A114" s="204" t="s">
        <v>18</v>
      </c>
      <c r="B114" s="440" t="s">
        <v>491</v>
      </c>
      <c r="C114" s="466">
        <v>1500</v>
      </c>
      <c r="D114" s="466">
        <v>1790</v>
      </c>
      <c r="E114" s="466">
        <v>1980</v>
      </c>
      <c r="F114" s="466">
        <v>240</v>
      </c>
      <c r="G114" s="468">
        <v>200</v>
      </c>
      <c r="H114" s="468">
        <v>6750</v>
      </c>
      <c r="I114" s="469" t="s">
        <v>16</v>
      </c>
      <c r="J114" s="469" t="s">
        <v>16</v>
      </c>
      <c r="L114" s="213" t="s">
        <v>492</v>
      </c>
      <c r="M114" s="219" t="str">
        <f t="shared" si="5"/>
        <v>KS-15-18-2-PN-PS</v>
      </c>
    </row>
    <row r="115" spans="1:13" s="201" customFormat="1" ht="10.15" customHeight="1">
      <c r="A115" s="204" t="s">
        <v>18</v>
      </c>
      <c r="B115" s="37" t="s">
        <v>493</v>
      </c>
      <c r="C115" s="25">
        <v>1500</v>
      </c>
      <c r="D115" s="25">
        <v>2090</v>
      </c>
      <c r="E115" s="25">
        <v>1980</v>
      </c>
      <c r="F115" s="25">
        <v>240</v>
      </c>
      <c r="G115" s="30">
        <v>200</v>
      </c>
      <c r="H115" s="30">
        <v>7730</v>
      </c>
      <c r="I115" s="38" t="s">
        <v>16</v>
      </c>
      <c r="J115" s="38" t="s">
        <v>16</v>
      </c>
      <c r="L115" s="222" t="s">
        <v>494</v>
      </c>
      <c r="M115" s="223" t="str">
        <f t="shared" si="5"/>
        <v>KS-15-21-1-PN-PS</v>
      </c>
    </row>
    <row r="116" spans="1:13" s="201" customFormat="1" ht="10.15" customHeight="1">
      <c r="A116" s="204" t="s">
        <v>18</v>
      </c>
      <c r="B116" s="440" t="s">
        <v>495</v>
      </c>
      <c r="C116" s="466">
        <v>1500</v>
      </c>
      <c r="D116" s="466">
        <v>2090</v>
      </c>
      <c r="E116" s="466">
        <v>1980</v>
      </c>
      <c r="F116" s="466">
        <v>240</v>
      </c>
      <c r="G116" s="468">
        <v>200</v>
      </c>
      <c r="H116" s="468">
        <v>7730</v>
      </c>
      <c r="I116" s="469" t="s">
        <v>16</v>
      </c>
      <c r="J116" s="469" t="s">
        <v>16</v>
      </c>
      <c r="L116" s="213" t="s">
        <v>496</v>
      </c>
      <c r="M116" s="219" t="str">
        <f t="shared" si="5"/>
        <v>KS-15-21-2-PN-PS</v>
      </c>
    </row>
    <row r="117" spans="1:13" s="201" customFormat="1" ht="10.15" customHeight="1">
      <c r="A117" s="204" t="s">
        <v>18</v>
      </c>
      <c r="B117" s="37" t="s">
        <v>497</v>
      </c>
      <c r="C117" s="25">
        <v>1500</v>
      </c>
      <c r="D117" s="25">
        <v>2390</v>
      </c>
      <c r="E117" s="25">
        <v>1980</v>
      </c>
      <c r="F117" s="25">
        <v>240</v>
      </c>
      <c r="G117" s="30">
        <v>200</v>
      </c>
      <c r="H117" s="30">
        <v>8720</v>
      </c>
      <c r="I117" s="38" t="s">
        <v>16</v>
      </c>
      <c r="J117" s="38" t="s">
        <v>16</v>
      </c>
      <c r="L117" s="222" t="s">
        <v>498</v>
      </c>
      <c r="M117" s="223" t="str">
        <f t="shared" si="5"/>
        <v>KS-15-24-1-PN-PS</v>
      </c>
    </row>
    <row r="118" spans="1:13" s="201" customFormat="1" ht="10.15" customHeight="1">
      <c r="A118" s="204" t="s">
        <v>18</v>
      </c>
      <c r="B118" s="440" t="s">
        <v>499</v>
      </c>
      <c r="C118" s="466">
        <v>1500</v>
      </c>
      <c r="D118" s="466">
        <v>2390</v>
      </c>
      <c r="E118" s="466">
        <v>1980</v>
      </c>
      <c r="F118" s="466">
        <v>240</v>
      </c>
      <c r="G118" s="468">
        <v>200</v>
      </c>
      <c r="H118" s="468">
        <v>8720</v>
      </c>
      <c r="I118" s="469" t="s">
        <v>16</v>
      </c>
      <c r="J118" s="469" t="s">
        <v>16</v>
      </c>
      <c r="L118" s="213" t="s">
        <v>500</v>
      </c>
      <c r="M118" s="219" t="str">
        <f t="shared" si="5"/>
        <v>KS-15-24-2-PN-PS</v>
      </c>
    </row>
    <row r="119" spans="1:13" s="201" customFormat="1" ht="10.15" customHeight="1">
      <c r="A119" s="204" t="s">
        <v>18</v>
      </c>
      <c r="B119" s="37" t="s">
        <v>501</v>
      </c>
      <c r="C119" s="25">
        <v>1500</v>
      </c>
      <c r="D119" s="25">
        <v>2690</v>
      </c>
      <c r="E119" s="25">
        <v>1980</v>
      </c>
      <c r="F119" s="25">
        <v>240</v>
      </c>
      <c r="G119" s="30">
        <v>200</v>
      </c>
      <c r="H119" s="30">
        <v>9700</v>
      </c>
      <c r="I119" s="38" t="s">
        <v>16</v>
      </c>
      <c r="J119" s="38" t="s">
        <v>16</v>
      </c>
      <c r="L119" s="222" t="s">
        <v>502</v>
      </c>
      <c r="M119" s="223" t="str">
        <f t="shared" si="5"/>
        <v>KS-15-27-1-PN-PS</v>
      </c>
    </row>
    <row r="120" spans="1:13" s="201" customFormat="1" ht="10.15" customHeight="1">
      <c r="A120" s="204" t="s">
        <v>18</v>
      </c>
      <c r="B120" s="440" t="s">
        <v>503</v>
      </c>
      <c r="C120" s="466">
        <v>1500</v>
      </c>
      <c r="D120" s="466">
        <v>2690</v>
      </c>
      <c r="E120" s="466">
        <v>1980</v>
      </c>
      <c r="F120" s="466">
        <v>240</v>
      </c>
      <c r="G120" s="468">
        <v>200</v>
      </c>
      <c r="H120" s="468">
        <v>9700</v>
      </c>
      <c r="I120" s="469" t="s">
        <v>16</v>
      </c>
      <c r="J120" s="469" t="s">
        <v>16</v>
      </c>
      <c r="L120" s="213" t="s">
        <v>504</v>
      </c>
      <c r="M120" s="219" t="str">
        <f t="shared" si="5"/>
        <v>KS-15-27-2-PN-PS</v>
      </c>
    </row>
    <row r="121" spans="1:13" s="201" customFormat="1" ht="10.15" customHeight="1">
      <c r="A121" s="204" t="s">
        <v>18</v>
      </c>
      <c r="B121" s="37" t="s">
        <v>505</v>
      </c>
      <c r="C121" s="25">
        <v>1500</v>
      </c>
      <c r="D121" s="25">
        <v>2990</v>
      </c>
      <c r="E121" s="25">
        <v>1980</v>
      </c>
      <c r="F121" s="25">
        <v>240</v>
      </c>
      <c r="G121" s="30">
        <v>200</v>
      </c>
      <c r="H121" s="30">
        <v>10680</v>
      </c>
      <c r="I121" s="38" t="s">
        <v>16</v>
      </c>
      <c r="J121" s="38" t="s">
        <v>16</v>
      </c>
      <c r="L121" s="222" t="s">
        <v>506</v>
      </c>
      <c r="M121" s="223" t="str">
        <f t="shared" si="5"/>
        <v>KS-15-30-1-PN-PS</v>
      </c>
    </row>
    <row r="122" spans="1:13" s="201" customFormat="1" ht="10.15" customHeight="1">
      <c r="A122" s="204" t="s">
        <v>18</v>
      </c>
      <c r="B122" s="440" t="s">
        <v>507</v>
      </c>
      <c r="C122" s="466">
        <v>1500</v>
      </c>
      <c r="D122" s="466">
        <v>2990</v>
      </c>
      <c r="E122" s="466">
        <v>1980</v>
      </c>
      <c r="F122" s="466">
        <v>240</v>
      </c>
      <c r="G122" s="468">
        <v>200</v>
      </c>
      <c r="H122" s="468">
        <v>10680</v>
      </c>
      <c r="I122" s="469" t="s">
        <v>16</v>
      </c>
      <c r="J122" s="469" t="s">
        <v>16</v>
      </c>
      <c r="L122" s="213" t="s">
        <v>508</v>
      </c>
      <c r="M122" s="219" t="str">
        <f t="shared" si="5"/>
        <v>KS-15-30-2-PN-PS</v>
      </c>
    </row>
    <row r="123" spans="1:13" s="201" customFormat="1" ht="10.15" customHeight="1">
      <c r="A123" s="204"/>
      <c r="B123" s="31"/>
      <c r="C123" s="26"/>
      <c r="D123" s="26"/>
      <c r="E123" s="26"/>
      <c r="F123" s="26"/>
      <c r="G123" s="26"/>
      <c r="H123" s="39"/>
      <c r="I123" s="212"/>
      <c r="J123" s="212"/>
      <c r="L123" s="213"/>
      <c r="M123" s="203"/>
    </row>
    <row r="124" spans="1:13" s="201" customFormat="1" ht="10.15" customHeight="1">
      <c r="A124" s="204"/>
      <c r="B124" s="37" t="s">
        <v>509</v>
      </c>
      <c r="C124" s="25">
        <v>2000</v>
      </c>
      <c r="D124" s="25">
        <v>890</v>
      </c>
      <c r="E124" s="25">
        <v>2200</v>
      </c>
      <c r="F124" s="25">
        <v>100</v>
      </c>
      <c r="G124" s="25">
        <v>120</v>
      </c>
      <c r="H124" s="30">
        <v>2410</v>
      </c>
      <c r="I124" s="205" t="str">
        <f>IF(ISERROR(INDEX([1]Лист1!$B$1:$B$10029,MATCH(L124,[1]Лист1!$A$1:$A$10029,0),1)),"",INDEX([1]Лист1!$B$1:$B$10029,MATCH(L124,[1]Лист1!$A$1:$A$10029,0),1))</f>
        <v>26 574,00</v>
      </c>
      <c r="J124" s="38" t="s">
        <v>16</v>
      </c>
      <c r="L124" s="222" t="s">
        <v>510</v>
      </c>
      <c r="M124" s="223" t="str">
        <f>L124&amp;"S"</f>
        <v>KS-20-9-PN-PS</v>
      </c>
    </row>
    <row r="125" spans="1:13" s="201" customFormat="1" ht="10.15" customHeight="1">
      <c r="A125" s="204" t="s">
        <v>18</v>
      </c>
      <c r="B125" s="440" t="s">
        <v>511</v>
      </c>
      <c r="C125" s="466">
        <v>2000</v>
      </c>
      <c r="D125" s="466">
        <v>1190</v>
      </c>
      <c r="E125" s="466">
        <v>2200</v>
      </c>
      <c r="F125" s="466">
        <v>100</v>
      </c>
      <c r="G125" s="468">
        <v>120</v>
      </c>
      <c r="H125" s="468">
        <v>2900</v>
      </c>
      <c r="I125" s="469" t="s">
        <v>16</v>
      </c>
      <c r="J125" s="469" t="s">
        <v>16</v>
      </c>
      <c r="L125" s="213" t="s">
        <v>512</v>
      </c>
      <c r="M125" s="219" t="str">
        <f>L125&amp;"S"</f>
        <v>KS-20-12-PN-PS</v>
      </c>
    </row>
    <row r="126" spans="1:13" s="201" customFormat="1" ht="10.15" customHeight="1">
      <c r="A126" s="204" t="s">
        <v>18</v>
      </c>
      <c r="B126" s="37" t="s">
        <v>513</v>
      </c>
      <c r="C126" s="25">
        <v>2000</v>
      </c>
      <c r="D126" s="25">
        <v>1490</v>
      </c>
      <c r="E126" s="25">
        <v>2200</v>
      </c>
      <c r="F126" s="25">
        <v>100</v>
      </c>
      <c r="G126" s="25">
        <v>120</v>
      </c>
      <c r="H126" s="30">
        <v>3400</v>
      </c>
      <c r="I126" s="38" t="s">
        <v>16</v>
      </c>
      <c r="J126" s="38" t="s">
        <v>16</v>
      </c>
      <c r="L126" s="222" t="s">
        <v>514</v>
      </c>
      <c r="M126" s="223" t="str">
        <f>L126&amp;"S"</f>
        <v>KS-20-15-PN-PS</v>
      </c>
    </row>
    <row r="127" spans="1:13" s="201" customFormat="1" ht="10.15" customHeight="1">
      <c r="A127" s="204" t="s">
        <v>18</v>
      </c>
      <c r="B127" s="440" t="s">
        <v>515</v>
      </c>
      <c r="C127" s="466">
        <v>2000</v>
      </c>
      <c r="D127" s="466">
        <v>1790</v>
      </c>
      <c r="E127" s="466">
        <v>2200</v>
      </c>
      <c r="F127" s="466">
        <v>100</v>
      </c>
      <c r="G127" s="468">
        <v>120</v>
      </c>
      <c r="H127" s="468">
        <v>3890</v>
      </c>
      <c r="I127" s="469" t="str">
        <f>IF(ISERROR(INDEX([1]Лист1!$B$1:$B$10029,MATCH(L127,[1]Лист1!$A$1:$A$10029,0),1)),"",INDEX([1]Лист1!$B$1:$B$10029,MATCH(L127,[1]Лист1!$A$1:$A$10029,0),1))</f>
        <v>41 000,00</v>
      </c>
      <c r="J127" s="469" t="s">
        <v>16</v>
      </c>
      <c r="L127" s="213" t="s">
        <v>516</v>
      </c>
      <c r="M127" s="219" t="str">
        <f>L127&amp;"S"</f>
        <v>KS-20-18-PN-PS</v>
      </c>
    </row>
    <row r="128" spans="1:13" s="201" customFormat="1" ht="10.15" customHeight="1">
      <c r="A128" s="204"/>
      <c r="B128" s="225"/>
      <c r="C128" s="26"/>
      <c r="D128" s="26"/>
      <c r="E128" s="26"/>
      <c r="F128" s="26"/>
      <c r="G128" s="26"/>
      <c r="H128" s="39"/>
      <c r="I128" s="206" t="str">
        <f>IF(ISERROR(INDEX([1]Лист1!$B$1:$B$10029,MATCH(L128,[1]Лист1!$A$1:$A$10029,0),1)),"",INDEX([1]Лист1!$B$1:$B$10029,MATCH(L128,[1]Лист1!$A$1:$A$10029,0),1))</f>
        <v/>
      </c>
      <c r="J128" s="212"/>
      <c r="L128" s="213"/>
      <c r="M128" s="203"/>
    </row>
    <row r="129" spans="1:13" s="201" customFormat="1" ht="10.15" customHeight="1">
      <c r="A129" s="204" t="s">
        <v>18</v>
      </c>
      <c r="B129" s="37" t="s">
        <v>517</v>
      </c>
      <c r="C129" s="25">
        <v>2000</v>
      </c>
      <c r="D129" s="25">
        <v>1790</v>
      </c>
      <c r="E129" s="25">
        <f>C129+2*F129</f>
        <v>2422</v>
      </c>
      <c r="F129" s="25">
        <v>211</v>
      </c>
      <c r="G129" s="25">
        <v>250</v>
      </c>
      <c r="H129" s="30">
        <v>8520</v>
      </c>
      <c r="I129" s="38" t="s">
        <v>16</v>
      </c>
      <c r="J129" s="38" t="s">
        <v>16</v>
      </c>
      <c r="L129" s="222" t="s">
        <v>518</v>
      </c>
      <c r="M129" s="223" t="str">
        <f>L129&amp;"S"</f>
        <v>KS-20-18-1-T211-PN-PS</v>
      </c>
    </row>
    <row r="130" spans="1:13" s="201" customFormat="1" ht="10.15" customHeight="1">
      <c r="A130" s="204" t="s">
        <v>18</v>
      </c>
      <c r="B130" s="440" t="s">
        <v>519</v>
      </c>
      <c r="C130" s="466">
        <v>2000</v>
      </c>
      <c r="D130" s="466">
        <v>1790</v>
      </c>
      <c r="E130" s="466">
        <f>C130+2*F130</f>
        <v>2422</v>
      </c>
      <c r="F130" s="466">
        <v>211</v>
      </c>
      <c r="G130" s="468">
        <v>250</v>
      </c>
      <c r="H130" s="468">
        <v>8520</v>
      </c>
      <c r="I130" s="469" t="s">
        <v>16</v>
      </c>
      <c r="J130" s="469" t="s">
        <v>16</v>
      </c>
      <c r="L130" s="213" t="s">
        <v>520</v>
      </c>
      <c r="M130" s="219" t="str">
        <f>L130&amp;"S"</f>
        <v>KS-20-18-2-T211-PN-PS</v>
      </c>
    </row>
    <row r="131" spans="1:13" s="201" customFormat="1" ht="10.15" customHeight="1">
      <c r="A131" s="204" t="s">
        <v>18</v>
      </c>
      <c r="B131" s="37" t="s">
        <v>521</v>
      </c>
      <c r="C131" s="25">
        <v>2000</v>
      </c>
      <c r="D131" s="25">
        <v>1990</v>
      </c>
      <c r="E131" s="25">
        <f>C131+2*F131</f>
        <v>2422</v>
      </c>
      <c r="F131" s="25">
        <v>211</v>
      </c>
      <c r="G131" s="25">
        <v>250</v>
      </c>
      <c r="H131" s="30">
        <v>9250</v>
      </c>
      <c r="I131" s="38" t="s">
        <v>16</v>
      </c>
      <c r="J131" s="38" t="s">
        <v>16</v>
      </c>
      <c r="L131" s="222" t="s">
        <v>522</v>
      </c>
      <c r="M131" s="223" t="str">
        <f>L131&amp;"S"</f>
        <v>KS-20-20-1-T211-PN-PS</v>
      </c>
    </row>
    <row r="132" spans="1:13" s="201" customFormat="1" ht="10.15" customHeight="1">
      <c r="A132" s="204" t="s">
        <v>18</v>
      </c>
      <c r="B132" s="440" t="s">
        <v>523</v>
      </c>
      <c r="C132" s="466">
        <v>2000</v>
      </c>
      <c r="D132" s="466">
        <v>1990</v>
      </c>
      <c r="E132" s="466">
        <f>C132+2*F132</f>
        <v>2422</v>
      </c>
      <c r="F132" s="466">
        <v>211</v>
      </c>
      <c r="G132" s="468">
        <v>250</v>
      </c>
      <c r="H132" s="468">
        <v>9250</v>
      </c>
      <c r="I132" s="469" t="s">
        <v>16</v>
      </c>
      <c r="J132" s="469" t="s">
        <v>16</v>
      </c>
      <c r="L132" s="213" t="s">
        <v>524</v>
      </c>
      <c r="M132" s="219" t="str">
        <f>L132&amp;"S"</f>
        <v>KS-20-20-2-T211-PN-PS</v>
      </c>
    </row>
    <row r="133" spans="1:13" s="201" customFormat="1" ht="10.15" customHeight="1">
      <c r="A133" s="204"/>
      <c r="B133" s="225"/>
      <c r="C133" s="26"/>
      <c r="D133" s="26"/>
      <c r="E133" s="26"/>
      <c r="F133" s="26"/>
      <c r="G133" s="26"/>
      <c r="H133" s="236"/>
      <c r="I133" s="206" t="str">
        <f>IF(ISERROR(INDEX([1]Лист1!$B$1:$B$10029,MATCH(L133,[1]Лист1!$A$1:$A$10029,0),1)),"",INDEX([1]Лист1!$B$1:$B$10029,MATCH(L133,[1]Лист1!$A$1:$A$10029,0),1))</f>
        <v/>
      </c>
      <c r="J133" s="18"/>
      <c r="L133" s="208"/>
      <c r="M133" s="209"/>
    </row>
    <row r="134" spans="1:13" s="201" customFormat="1" ht="10.15" customHeight="1">
      <c r="A134" s="204" t="s">
        <v>18</v>
      </c>
      <c r="B134" s="37" t="s">
        <v>525</v>
      </c>
      <c r="C134" s="25">
        <v>2400</v>
      </c>
      <c r="D134" s="25">
        <v>890</v>
      </c>
      <c r="E134" s="25">
        <v>2600</v>
      </c>
      <c r="F134" s="25">
        <v>120</v>
      </c>
      <c r="G134" s="25">
        <v>140</v>
      </c>
      <c r="H134" s="30">
        <v>3700</v>
      </c>
      <c r="I134" s="38" t="s">
        <v>16</v>
      </c>
      <c r="J134" s="38" t="s">
        <v>16</v>
      </c>
      <c r="L134" s="222" t="s">
        <v>526</v>
      </c>
      <c r="M134" s="223" t="str">
        <f>L134&amp;"S"</f>
        <v>KS-24-9-PN-PS</v>
      </c>
    </row>
    <row r="135" spans="1:13" s="201" customFormat="1" ht="10.15" customHeight="1">
      <c r="A135" s="204" t="s">
        <v>18</v>
      </c>
      <c r="B135" s="440" t="s">
        <v>527</v>
      </c>
      <c r="C135" s="466">
        <v>2400</v>
      </c>
      <c r="D135" s="466">
        <v>1190</v>
      </c>
      <c r="E135" s="466">
        <v>2600</v>
      </c>
      <c r="F135" s="466">
        <v>120</v>
      </c>
      <c r="G135" s="468">
        <v>140</v>
      </c>
      <c r="H135" s="468">
        <v>4410</v>
      </c>
      <c r="I135" s="469" t="str">
        <f>IF(ISERROR(INDEX([1]Лист1!$B$1:$B$10029,MATCH(L135,[1]Лист1!$A$1:$A$10029,0),1)),"",INDEX([1]Лист1!$B$1:$B$10029,MATCH(L135,[1]Лист1!$A$1:$A$10029,0),1))</f>
        <v>37 104,00</v>
      </c>
      <c r="J135" s="469" t="s">
        <v>16</v>
      </c>
      <c r="L135" s="213" t="s">
        <v>528</v>
      </c>
      <c r="M135" s="219" t="str">
        <f>L135&amp;"S"</f>
        <v>KS-24-12-PN-PS</v>
      </c>
    </row>
    <row r="136" spans="1:13" s="201" customFormat="1" ht="10.15" customHeight="1">
      <c r="A136" s="204" t="s">
        <v>18</v>
      </c>
      <c r="B136" s="37" t="s">
        <v>529</v>
      </c>
      <c r="C136" s="25">
        <v>2400</v>
      </c>
      <c r="D136" s="25">
        <v>1490</v>
      </c>
      <c r="E136" s="25">
        <v>2600</v>
      </c>
      <c r="F136" s="25">
        <v>120</v>
      </c>
      <c r="G136" s="25">
        <v>140</v>
      </c>
      <c r="H136" s="30">
        <v>5120</v>
      </c>
      <c r="I136" s="38" t="s">
        <v>16</v>
      </c>
      <c r="J136" s="38" t="s">
        <v>16</v>
      </c>
      <c r="L136" s="222" t="s">
        <v>530</v>
      </c>
      <c r="M136" s="223" t="str">
        <f>L136&amp;"S"</f>
        <v>KS-24-15-PN-PS</v>
      </c>
    </row>
    <row r="137" spans="1:13" s="201" customFormat="1" ht="10.15" customHeight="1">
      <c r="A137" s="204" t="s">
        <v>18</v>
      </c>
      <c r="B137" s="440" t="s">
        <v>531</v>
      </c>
      <c r="C137" s="466">
        <v>2400</v>
      </c>
      <c r="D137" s="466">
        <v>1790</v>
      </c>
      <c r="E137" s="466">
        <v>2600</v>
      </c>
      <c r="F137" s="466">
        <v>120</v>
      </c>
      <c r="G137" s="468">
        <v>140</v>
      </c>
      <c r="H137" s="468">
        <v>5830</v>
      </c>
      <c r="I137" s="469" t="s">
        <v>16</v>
      </c>
      <c r="J137" s="469" t="s">
        <v>16</v>
      </c>
      <c r="L137" s="213" t="s">
        <v>532</v>
      </c>
      <c r="M137" s="219" t="str">
        <f>L137&amp;"S"</f>
        <v>KS-24-18-PN-PS</v>
      </c>
    </row>
    <row r="138" spans="1:13" s="201" customFormat="1" ht="10.15" customHeight="1">
      <c r="A138" s="204" t="s">
        <v>18</v>
      </c>
      <c r="B138" s="37" t="s">
        <v>533</v>
      </c>
      <c r="C138" s="25">
        <v>2400</v>
      </c>
      <c r="D138" s="25">
        <v>1990</v>
      </c>
      <c r="E138" s="25">
        <v>2600</v>
      </c>
      <c r="F138" s="25">
        <v>120</v>
      </c>
      <c r="G138" s="25">
        <v>140</v>
      </c>
      <c r="H138" s="30">
        <v>6310</v>
      </c>
      <c r="I138" s="38" t="s">
        <v>16</v>
      </c>
      <c r="J138" s="38" t="s">
        <v>16</v>
      </c>
      <c r="L138" s="222" t="s">
        <v>534</v>
      </c>
      <c r="M138" s="223" t="str">
        <f>L138&amp;"S"</f>
        <v>KS-24-20-PN-PS</v>
      </c>
    </row>
    <row r="139" spans="1:13" s="201" customFormat="1" ht="10.15" customHeight="1">
      <c r="A139" s="204"/>
      <c r="B139" s="31"/>
      <c r="C139" s="26"/>
      <c r="D139" s="26"/>
      <c r="E139" s="26"/>
      <c r="F139" s="26"/>
      <c r="G139" s="26"/>
      <c r="H139" s="39"/>
      <c r="I139" s="206" t="str">
        <f>IF(ISERROR(INDEX([1]Лист1!$B$1:$B$10029,MATCH(L139,[1]Лист1!$A$1:$A$10029,0),1)),"",INDEX([1]Лист1!$B$1:$B$10029,MATCH(L139,[1]Лист1!$A$1:$A$10029,0),1))</f>
        <v/>
      </c>
      <c r="J139" s="212"/>
      <c r="L139" s="213"/>
      <c r="M139" s="203"/>
    </row>
    <row r="140" spans="1:13" s="201" customFormat="1" ht="10.15" customHeight="1">
      <c r="A140" s="204" t="s">
        <v>18</v>
      </c>
      <c r="B140" s="440" t="s">
        <v>535</v>
      </c>
      <c r="C140" s="466">
        <v>3000</v>
      </c>
      <c r="D140" s="466">
        <v>1000</v>
      </c>
      <c r="E140" s="466">
        <v>3400</v>
      </c>
      <c r="F140" s="466">
        <v>200</v>
      </c>
      <c r="G140" s="468">
        <v>190</v>
      </c>
      <c r="H140" s="468">
        <v>8220</v>
      </c>
      <c r="I140" s="469" t="str">
        <f>IF(ISERROR(INDEX([1]Лист1!$B$1:$B$10029,MATCH(L140,[1]Лист1!$A$1:$A$10029,0),1)),"",INDEX([1]Лист1!$B$1:$B$10029,MATCH(L140,[1]Лист1!$A$1:$A$10029,0),1))</f>
        <v>80 446,00</v>
      </c>
      <c r="J140" s="469" t="s">
        <v>16</v>
      </c>
      <c r="L140" s="213" t="s">
        <v>536</v>
      </c>
      <c r="M140" s="219" t="str">
        <f>L140&amp;"S"</f>
        <v>KS-30-10-1-PN-PS</v>
      </c>
    </row>
    <row r="141" spans="1:13" s="201" customFormat="1" ht="10.15" customHeight="1">
      <c r="A141" s="204" t="s">
        <v>18</v>
      </c>
      <c r="B141" s="37" t="s">
        <v>537</v>
      </c>
      <c r="C141" s="25">
        <v>3000</v>
      </c>
      <c r="D141" s="25">
        <v>1000</v>
      </c>
      <c r="E141" s="25">
        <v>3400</v>
      </c>
      <c r="F141" s="25">
        <v>200</v>
      </c>
      <c r="G141" s="25">
        <v>190</v>
      </c>
      <c r="H141" s="40">
        <v>8320</v>
      </c>
      <c r="I141" s="38" t="s">
        <v>16</v>
      </c>
      <c r="J141" s="38" t="s">
        <v>16</v>
      </c>
      <c r="L141" s="222" t="s">
        <v>538</v>
      </c>
      <c r="M141" s="223" t="str">
        <f>L141&amp;"S"</f>
        <v>KS-30-10-2-PN-PS</v>
      </c>
    </row>
    <row r="142" spans="1:13" s="201" customFormat="1" ht="10.15" customHeight="1">
      <c r="A142" s="204"/>
      <c r="B142" s="440" t="s">
        <v>1184</v>
      </c>
      <c r="C142" s="466">
        <v>3000</v>
      </c>
      <c r="D142" s="466">
        <v>1500</v>
      </c>
      <c r="E142" s="466">
        <v>3400</v>
      </c>
      <c r="F142" s="466">
        <v>200</v>
      </c>
      <c r="G142" s="468">
        <v>190</v>
      </c>
      <c r="H142" s="468"/>
      <c r="I142" s="469" t="s">
        <v>16</v>
      </c>
      <c r="J142" s="469" t="s">
        <v>16</v>
      </c>
      <c r="L142" s="213" t="s">
        <v>1185</v>
      </c>
      <c r="M142" s="223"/>
    </row>
    <row r="143" spans="1:13" s="201" customFormat="1" ht="10.15" customHeight="1">
      <c r="A143" s="204"/>
      <c r="B143" s="237"/>
      <c r="C143" s="19"/>
      <c r="D143" s="19"/>
      <c r="E143" s="26"/>
      <c r="F143" s="26"/>
      <c r="G143" s="26"/>
      <c r="H143" s="19"/>
      <c r="I143" s="238"/>
      <c r="J143" s="238"/>
      <c r="L143" s="239"/>
      <c r="M143" s="240"/>
    </row>
    <row r="144" spans="1:13" s="201" customFormat="1" ht="10.15" customHeight="1">
      <c r="A144" s="404"/>
      <c r="B144" s="214" t="s">
        <v>294</v>
      </c>
      <c r="C144" s="19"/>
      <c r="D144" s="19"/>
      <c r="E144" s="19"/>
      <c r="F144" s="19"/>
      <c r="G144" s="19"/>
      <c r="H144" s="19"/>
      <c r="I144" s="238"/>
      <c r="J144" s="31"/>
      <c r="L144" s="239"/>
      <c r="M144" s="240"/>
    </row>
    <row r="145" spans="1:13" s="17" customFormat="1" ht="10.15" customHeight="1">
      <c r="A145" s="204"/>
      <c r="B145" s="222" t="s">
        <v>539</v>
      </c>
      <c r="C145" s="222"/>
      <c r="D145" s="222"/>
      <c r="E145" s="30"/>
      <c r="F145" s="30"/>
      <c r="G145" s="30"/>
      <c r="H145" s="222"/>
      <c r="I145" s="465">
        <v>135</v>
      </c>
      <c r="J145" s="241"/>
      <c r="L145" s="242" t="s">
        <v>296</v>
      </c>
      <c r="M145" s="243"/>
    </row>
    <row r="146" spans="1:13" s="17" customFormat="1" ht="10.15" customHeight="1">
      <c r="A146" s="204"/>
      <c r="B146" s="440" t="s">
        <v>540</v>
      </c>
      <c r="C146" s="466"/>
      <c r="D146" s="466"/>
      <c r="E146" s="466"/>
      <c r="F146" s="466"/>
      <c r="G146" s="468"/>
      <c r="H146" s="468"/>
      <c r="I146" s="469">
        <v>128</v>
      </c>
      <c r="J146" s="241"/>
      <c r="L146" s="202" t="s">
        <v>298</v>
      </c>
      <c r="M146" s="243"/>
    </row>
    <row r="147" spans="1:13" s="201" customFormat="1" ht="10.15" customHeight="1">
      <c r="A147" s="204"/>
      <c r="B147" s="31"/>
      <c r="C147" s="23"/>
      <c r="D147" s="23"/>
      <c r="E147" s="39"/>
      <c r="F147" s="39"/>
      <c r="G147" s="39"/>
      <c r="H147" s="244"/>
      <c r="I147" s="245"/>
      <c r="J147" s="245"/>
      <c r="L147" s="246"/>
      <c r="M147" s="247"/>
    </row>
    <row r="148" spans="1:13" s="201" customFormat="1" ht="10.15" customHeight="1">
      <c r="A148" s="404"/>
      <c r="B148" s="225" t="s">
        <v>541</v>
      </c>
      <c r="C148" s="23"/>
      <c r="D148" s="23"/>
      <c r="E148" s="39"/>
      <c r="F148" s="39"/>
      <c r="G148" s="39"/>
      <c r="H148" s="244"/>
      <c r="I148" s="18"/>
      <c r="J148" s="18"/>
      <c r="L148" s="208"/>
      <c r="M148" s="209"/>
    </row>
    <row r="149" spans="1:13" s="201" customFormat="1" ht="10.15" customHeight="1">
      <c r="A149" s="204"/>
      <c r="B149" s="41" t="s">
        <v>542</v>
      </c>
      <c r="C149" s="17"/>
      <c r="D149" s="17"/>
      <c r="E149" s="27"/>
      <c r="F149" s="27"/>
      <c r="G149" s="27"/>
      <c r="H149" s="248"/>
      <c r="I149" s="235"/>
      <c r="J149" s="235"/>
      <c r="L149" s="208"/>
      <c r="M149" s="209"/>
    </row>
    <row r="150" spans="1:13" s="201" customFormat="1" ht="10.15" customHeight="1">
      <c r="A150" s="204"/>
      <c r="B150" s="17"/>
      <c r="C150" s="17"/>
      <c r="D150" s="17"/>
      <c r="E150" s="27"/>
      <c r="F150" s="27"/>
      <c r="G150" s="27"/>
      <c r="H150" s="248"/>
      <c r="I150" s="235"/>
      <c r="J150" s="235"/>
      <c r="L150" s="208"/>
      <c r="M150" s="209"/>
    </row>
    <row r="151" spans="1:13" s="201" customFormat="1" ht="10.15" customHeight="1">
      <c r="A151" s="204"/>
      <c r="B151" s="249" t="s">
        <v>543</v>
      </c>
      <c r="C151" s="250"/>
      <c r="D151" s="250"/>
      <c r="E151" s="250"/>
      <c r="F151" s="250"/>
      <c r="G151" s="250"/>
      <c r="H151" s="250"/>
      <c r="I151" s="238"/>
      <c r="J151" s="238"/>
      <c r="L151" s="251"/>
      <c r="M151" s="252"/>
    </row>
    <row r="152" spans="1:13" s="201" customFormat="1" ht="10.15" customHeight="1">
      <c r="A152" s="204"/>
      <c r="B152" s="249"/>
      <c r="C152" s="250"/>
      <c r="D152" s="250"/>
      <c r="E152" s="250"/>
      <c r="F152" s="250"/>
      <c r="G152" s="250"/>
      <c r="H152" s="250"/>
      <c r="I152" s="238"/>
      <c r="J152" s="238"/>
      <c r="L152" s="251"/>
      <c r="M152" s="252"/>
    </row>
    <row r="153" spans="1:13" s="201" customFormat="1" ht="10.15" customHeight="1">
      <c r="A153" s="204"/>
      <c r="B153" s="249"/>
      <c r="C153" s="250"/>
      <c r="D153" s="250"/>
      <c r="E153" s="250"/>
      <c r="F153" s="250"/>
      <c r="G153" s="250"/>
      <c r="H153" s="250"/>
      <c r="I153" s="238"/>
      <c r="J153" s="238"/>
      <c r="L153" s="251"/>
      <c r="M153" s="252"/>
    </row>
    <row r="154" spans="1:13" s="201" customFormat="1" ht="10.15" customHeight="1">
      <c r="A154" s="204"/>
      <c r="B154" s="249"/>
      <c r="C154" s="250"/>
      <c r="D154" s="250"/>
      <c r="E154" s="250"/>
      <c r="F154" s="250"/>
      <c r="G154" s="250"/>
      <c r="H154" s="250"/>
      <c r="I154" s="238"/>
      <c r="J154" s="238"/>
      <c r="L154" s="251"/>
      <c r="M154" s="252"/>
    </row>
    <row r="155" spans="1:13" ht="29.45" customHeight="1">
      <c r="A155" s="183" t="s">
        <v>544</v>
      </c>
    </row>
    <row r="156" spans="1:13" ht="50.25" customHeight="1">
      <c r="B156" s="215" t="str">
        <f>B96</f>
        <v>Номенклатура</v>
      </c>
      <c r="C156" s="193" t="str">
        <f>C96</f>
        <v>Ном.
діам.
d мм</v>
      </c>
      <c r="D156" s="193" t="str">
        <f>D96</f>
        <v>Висота
h мм</v>
      </c>
      <c r="E156" s="193" t="s">
        <v>545</v>
      </c>
      <c r="F156" s="253" t="s">
        <v>546</v>
      </c>
      <c r="G156" s="193" t="s">
        <v>547</v>
      </c>
      <c r="H156" s="193" t="s">
        <v>548</v>
      </c>
      <c r="I156" s="193" t="s">
        <v>325</v>
      </c>
      <c r="J156" s="193"/>
    </row>
    <row r="157" spans="1:13" ht="12.95" customHeight="1">
      <c r="B157" s="215"/>
      <c r="C157" s="193"/>
      <c r="D157" s="193"/>
      <c r="E157" s="193"/>
      <c r="F157" s="253"/>
      <c r="G157" s="193"/>
      <c r="H157" s="193"/>
      <c r="I157" s="193"/>
      <c r="J157" s="193"/>
    </row>
    <row r="158" spans="1:13" ht="12.75" customHeight="1">
      <c r="A158" s="405"/>
      <c r="B158" s="254" t="s">
        <v>549</v>
      </c>
    </row>
    <row r="159" spans="1:13" ht="12.75" customHeight="1">
      <c r="B159" s="255" t="s">
        <v>550</v>
      </c>
      <c r="C159" s="255">
        <v>1000</v>
      </c>
      <c r="D159" s="255">
        <v>800</v>
      </c>
      <c r="E159" s="255">
        <v>160</v>
      </c>
      <c r="F159" s="255">
        <v>1</v>
      </c>
      <c r="G159" s="255">
        <v>180</v>
      </c>
      <c r="H159" s="255">
        <v>1350</v>
      </c>
      <c r="I159" s="471" t="s">
        <v>16</v>
      </c>
    </row>
    <row r="160" spans="1:13" ht="12.75" customHeight="1">
      <c r="B160" s="440" t="s">
        <v>551</v>
      </c>
      <c r="C160" s="466">
        <v>1000</v>
      </c>
      <c r="D160" s="466">
        <v>800</v>
      </c>
      <c r="E160" s="466">
        <v>200</v>
      </c>
      <c r="F160" s="466">
        <v>1</v>
      </c>
      <c r="G160" s="468">
        <v>180</v>
      </c>
      <c r="H160" s="468">
        <v>1330</v>
      </c>
      <c r="I160" s="469" t="s">
        <v>16</v>
      </c>
    </row>
    <row r="161" spans="1:12" ht="12.75" customHeight="1">
      <c r="B161" s="37" t="s">
        <v>552</v>
      </c>
      <c r="C161" s="25">
        <v>1000</v>
      </c>
      <c r="D161" s="25">
        <v>800</v>
      </c>
      <c r="E161" s="25">
        <v>250</v>
      </c>
      <c r="F161" s="25">
        <v>1</v>
      </c>
      <c r="G161" s="25">
        <v>180</v>
      </c>
      <c r="H161" s="40">
        <v>1320</v>
      </c>
      <c r="I161" s="38" t="s">
        <v>16</v>
      </c>
    </row>
    <row r="162" spans="1:12" ht="12.75" customHeight="1">
      <c r="B162" s="440" t="s">
        <v>553</v>
      </c>
      <c r="C162" s="466">
        <v>1000</v>
      </c>
      <c r="D162" s="466">
        <v>800</v>
      </c>
      <c r="E162" s="466">
        <v>300</v>
      </c>
      <c r="F162" s="466">
        <v>1</v>
      </c>
      <c r="G162" s="468">
        <v>180</v>
      </c>
      <c r="H162" s="468">
        <v>1220</v>
      </c>
      <c r="I162" s="469" t="s">
        <v>16</v>
      </c>
      <c r="L162" s="54" t="s">
        <v>554</v>
      </c>
    </row>
    <row r="164" spans="1:12" ht="12.75" customHeight="1">
      <c r="A164" s="405" t="s">
        <v>555</v>
      </c>
      <c r="B164" s="254" t="s">
        <v>556</v>
      </c>
    </row>
    <row r="165" spans="1:12" ht="12.75" customHeight="1">
      <c r="B165" s="255" t="s">
        <v>557</v>
      </c>
      <c r="C165" s="255">
        <v>1000</v>
      </c>
      <c r="D165" s="255">
        <v>800</v>
      </c>
      <c r="E165" s="255">
        <v>160</v>
      </c>
      <c r="F165" s="255">
        <v>1</v>
      </c>
      <c r="G165" s="255">
        <v>225</v>
      </c>
      <c r="H165" s="255">
        <v>1350</v>
      </c>
      <c r="I165" s="471" t="s">
        <v>16</v>
      </c>
    </row>
    <row r="166" spans="1:12" ht="12.75" customHeight="1">
      <c r="B166" s="440" t="s">
        <v>558</v>
      </c>
      <c r="C166" s="466">
        <v>1000</v>
      </c>
      <c r="D166" s="466">
        <v>800</v>
      </c>
      <c r="E166" s="466">
        <v>200</v>
      </c>
      <c r="F166" s="466">
        <v>1</v>
      </c>
      <c r="G166" s="468">
        <v>225</v>
      </c>
      <c r="H166" s="468">
        <v>1330</v>
      </c>
      <c r="I166" s="469" t="s">
        <v>16</v>
      </c>
    </row>
    <row r="167" spans="1:12" ht="12.75" customHeight="1">
      <c r="B167" s="37" t="s">
        <v>559</v>
      </c>
      <c r="C167" s="25">
        <v>1000</v>
      </c>
      <c r="D167" s="25">
        <v>800</v>
      </c>
      <c r="E167" s="25">
        <v>250</v>
      </c>
      <c r="F167" s="25">
        <v>1</v>
      </c>
      <c r="G167" s="25">
        <v>225</v>
      </c>
      <c r="H167" s="40">
        <v>1320</v>
      </c>
      <c r="I167" s="38" t="s">
        <v>16</v>
      </c>
    </row>
    <row r="168" spans="1:12" ht="12.75" customHeight="1">
      <c r="B168" s="440" t="s">
        <v>560</v>
      </c>
      <c r="C168" s="466">
        <v>1000</v>
      </c>
      <c r="D168" s="466">
        <v>800</v>
      </c>
      <c r="E168" s="466">
        <v>300</v>
      </c>
      <c r="F168" s="466">
        <v>1</v>
      </c>
      <c r="G168" s="468">
        <v>255</v>
      </c>
      <c r="H168" s="468">
        <v>1220</v>
      </c>
      <c r="I168" s="469" t="s">
        <v>16</v>
      </c>
    </row>
    <row r="170" spans="1:12" ht="12.75" customHeight="1">
      <c r="A170" s="405"/>
      <c r="B170" s="254" t="s">
        <v>561</v>
      </c>
    </row>
    <row r="171" spans="1:12" ht="12.75" customHeight="1">
      <c r="B171" s="255" t="s">
        <v>562</v>
      </c>
      <c r="C171" s="255">
        <v>1000</v>
      </c>
      <c r="D171" s="255">
        <v>800</v>
      </c>
      <c r="E171" s="255">
        <v>160</v>
      </c>
      <c r="F171" s="255">
        <v>1</v>
      </c>
      <c r="G171" s="255">
        <v>135</v>
      </c>
      <c r="H171" s="255">
        <v>1350</v>
      </c>
      <c r="I171" s="471" t="s">
        <v>16</v>
      </c>
    </row>
    <row r="172" spans="1:12" ht="12.75" customHeight="1">
      <c r="B172" s="440" t="s">
        <v>563</v>
      </c>
      <c r="C172" s="466">
        <v>1000</v>
      </c>
      <c r="D172" s="466">
        <v>800</v>
      </c>
      <c r="E172" s="466">
        <v>200</v>
      </c>
      <c r="F172" s="466">
        <v>1</v>
      </c>
      <c r="G172" s="468">
        <v>135</v>
      </c>
      <c r="H172" s="468">
        <v>1330</v>
      </c>
      <c r="I172" s="469" t="s">
        <v>16</v>
      </c>
    </row>
    <row r="173" spans="1:12" ht="12.75" customHeight="1">
      <c r="B173" s="37" t="s">
        <v>564</v>
      </c>
      <c r="C173" s="25">
        <v>1000</v>
      </c>
      <c r="D173" s="25">
        <v>800</v>
      </c>
      <c r="E173" s="25">
        <v>250</v>
      </c>
      <c r="F173" s="25">
        <v>1</v>
      </c>
      <c r="G173" s="25">
        <v>135</v>
      </c>
      <c r="H173" s="40">
        <v>1320</v>
      </c>
      <c r="I173" s="38" t="s">
        <v>16</v>
      </c>
    </row>
    <row r="174" spans="1:12" ht="12.75" customHeight="1">
      <c r="B174" s="440" t="s">
        <v>565</v>
      </c>
      <c r="C174" s="466">
        <v>1000</v>
      </c>
      <c r="D174" s="466">
        <v>800</v>
      </c>
      <c r="E174" s="466">
        <v>300</v>
      </c>
      <c r="F174" s="466">
        <v>1</v>
      </c>
      <c r="G174" s="468">
        <v>135</v>
      </c>
      <c r="H174" s="468">
        <v>1220</v>
      </c>
      <c r="I174" s="469" t="s">
        <v>16</v>
      </c>
    </row>
    <row r="176" spans="1:12" ht="12.75" customHeight="1">
      <c r="A176" s="405"/>
      <c r="B176" s="254" t="s">
        <v>566</v>
      </c>
    </row>
    <row r="177" spans="1:9" ht="12.75" customHeight="1">
      <c r="B177" s="255" t="s">
        <v>567</v>
      </c>
      <c r="C177" s="255">
        <v>1000</v>
      </c>
      <c r="D177" s="255">
        <v>800</v>
      </c>
      <c r="E177" s="255">
        <v>160</v>
      </c>
      <c r="F177" s="255">
        <v>1</v>
      </c>
      <c r="G177" s="255" t="s">
        <v>568</v>
      </c>
      <c r="H177" s="255">
        <v>1310</v>
      </c>
      <c r="I177" s="471" t="s">
        <v>16</v>
      </c>
    </row>
    <row r="178" spans="1:9" ht="12.75" customHeight="1">
      <c r="B178" s="440" t="s">
        <v>569</v>
      </c>
      <c r="C178" s="466">
        <v>1000</v>
      </c>
      <c r="D178" s="466">
        <v>800</v>
      </c>
      <c r="E178" s="466">
        <v>200</v>
      </c>
      <c r="F178" s="466">
        <v>1</v>
      </c>
      <c r="G178" s="468" t="s">
        <v>568</v>
      </c>
      <c r="H178" s="468">
        <v>1270</v>
      </c>
      <c r="I178" s="469" t="s">
        <v>16</v>
      </c>
    </row>
    <row r="179" spans="1:9" ht="12.75" customHeight="1">
      <c r="B179" s="37" t="s">
        <v>570</v>
      </c>
      <c r="C179" s="25">
        <v>1000</v>
      </c>
      <c r="D179" s="25">
        <v>800</v>
      </c>
      <c r="E179" s="25">
        <v>250</v>
      </c>
      <c r="F179" s="25">
        <v>1</v>
      </c>
      <c r="G179" s="470" t="s">
        <v>568</v>
      </c>
      <c r="H179" s="40">
        <v>1240</v>
      </c>
      <c r="I179" s="38" t="s">
        <v>16</v>
      </c>
    </row>
    <row r="180" spans="1:9" ht="12.75" customHeight="1">
      <c r="B180" s="440" t="s">
        <v>571</v>
      </c>
      <c r="C180" s="466">
        <v>1000</v>
      </c>
      <c r="D180" s="466">
        <v>800</v>
      </c>
      <c r="E180" s="466">
        <v>300</v>
      </c>
      <c r="F180" s="466">
        <v>1</v>
      </c>
      <c r="G180" s="468" t="s">
        <v>568</v>
      </c>
      <c r="H180" s="468">
        <v>1210</v>
      </c>
      <c r="I180" s="469" t="s">
        <v>16</v>
      </c>
    </row>
    <row r="182" spans="1:9" ht="12.75" customHeight="1">
      <c r="A182" s="405"/>
      <c r="B182" s="254" t="s">
        <v>572</v>
      </c>
    </row>
    <row r="183" spans="1:9" ht="12.75" customHeight="1">
      <c r="B183" s="255" t="s">
        <v>573</v>
      </c>
      <c r="C183" s="255">
        <v>1000</v>
      </c>
      <c r="D183" s="255">
        <v>800</v>
      </c>
      <c r="E183" s="255">
        <v>160</v>
      </c>
      <c r="F183" s="255">
        <v>1</v>
      </c>
      <c r="G183" s="255" t="s">
        <v>574</v>
      </c>
      <c r="H183" s="255">
        <v>1310</v>
      </c>
      <c r="I183" s="471" t="s">
        <v>16</v>
      </c>
    </row>
    <row r="184" spans="1:9" ht="12.75" customHeight="1">
      <c r="B184" s="440" t="s">
        <v>575</v>
      </c>
      <c r="C184" s="466">
        <v>1000</v>
      </c>
      <c r="D184" s="466">
        <v>800</v>
      </c>
      <c r="E184" s="466">
        <v>200</v>
      </c>
      <c r="F184" s="466">
        <v>1</v>
      </c>
      <c r="G184" s="468" t="s">
        <v>574</v>
      </c>
      <c r="H184" s="468">
        <v>1270</v>
      </c>
      <c r="I184" s="469" t="s">
        <v>16</v>
      </c>
    </row>
    <row r="185" spans="1:9" ht="12.75" customHeight="1">
      <c r="B185" s="37" t="s">
        <v>576</v>
      </c>
      <c r="C185" s="25">
        <v>1000</v>
      </c>
      <c r="D185" s="25">
        <v>800</v>
      </c>
      <c r="E185" s="25">
        <v>250</v>
      </c>
      <c r="F185" s="25">
        <v>1</v>
      </c>
      <c r="G185" s="470" t="s">
        <v>574</v>
      </c>
      <c r="H185" s="40">
        <v>1240</v>
      </c>
      <c r="I185" s="38" t="s">
        <v>16</v>
      </c>
    </row>
    <row r="186" spans="1:9" ht="12.75" customHeight="1">
      <c r="B186" s="440" t="s">
        <v>577</v>
      </c>
      <c r="C186" s="466">
        <v>1000</v>
      </c>
      <c r="D186" s="466">
        <v>800</v>
      </c>
      <c r="E186" s="466">
        <v>300</v>
      </c>
      <c r="F186" s="466">
        <v>1</v>
      </c>
      <c r="G186" s="468" t="s">
        <v>574</v>
      </c>
      <c r="H186" s="468">
        <v>1210</v>
      </c>
      <c r="I186" s="469" t="s">
        <v>16</v>
      </c>
    </row>
    <row r="188" spans="1:9" ht="12.75" customHeight="1">
      <c r="A188" s="405"/>
      <c r="B188" s="254" t="s">
        <v>578</v>
      </c>
    </row>
    <row r="189" spans="1:9" ht="12.75" customHeight="1">
      <c r="B189" s="255" t="s">
        <v>579</v>
      </c>
      <c r="C189" s="255">
        <v>1000</v>
      </c>
      <c r="D189" s="255">
        <v>800</v>
      </c>
      <c r="E189" s="255">
        <v>160</v>
      </c>
      <c r="F189" s="255">
        <v>1</v>
      </c>
      <c r="G189" s="255" t="s">
        <v>580</v>
      </c>
      <c r="H189" s="255">
        <v>1310</v>
      </c>
      <c r="I189" s="471" t="s">
        <v>16</v>
      </c>
    </row>
    <row r="190" spans="1:9" ht="12.75" customHeight="1">
      <c r="B190" s="440" t="s">
        <v>581</v>
      </c>
      <c r="C190" s="466">
        <v>1000</v>
      </c>
      <c r="D190" s="466">
        <v>800</v>
      </c>
      <c r="E190" s="466">
        <v>200</v>
      </c>
      <c r="F190" s="466">
        <v>1</v>
      </c>
      <c r="G190" s="468" t="s">
        <v>580</v>
      </c>
      <c r="H190" s="468">
        <v>1270</v>
      </c>
      <c r="I190" s="469" t="s">
        <v>16</v>
      </c>
    </row>
    <row r="191" spans="1:9" ht="12.75" customHeight="1">
      <c r="B191" s="37" t="s">
        <v>582</v>
      </c>
      <c r="C191" s="25">
        <v>1000</v>
      </c>
      <c r="D191" s="25">
        <v>800</v>
      </c>
      <c r="E191" s="25">
        <v>250</v>
      </c>
      <c r="F191" s="25">
        <v>1</v>
      </c>
      <c r="G191" s="470" t="s">
        <v>580</v>
      </c>
      <c r="H191" s="40">
        <v>1240</v>
      </c>
      <c r="I191" s="38" t="s">
        <v>16</v>
      </c>
    </row>
    <row r="192" spans="1:9" ht="12.75" customHeight="1">
      <c r="B192" s="440" t="s">
        <v>583</v>
      </c>
      <c r="C192" s="466">
        <v>1000</v>
      </c>
      <c r="D192" s="466">
        <v>800</v>
      </c>
      <c r="E192" s="466">
        <v>300</v>
      </c>
      <c r="F192" s="466">
        <v>1</v>
      </c>
      <c r="G192" s="468" t="s">
        <v>580</v>
      </c>
      <c r="H192" s="468">
        <v>1210</v>
      </c>
      <c r="I192" s="469" t="s">
        <v>16</v>
      </c>
    </row>
    <row r="194" spans="1:9" ht="12.75" customHeight="1">
      <c r="A194" s="405"/>
      <c r="B194" s="254" t="s">
        <v>584</v>
      </c>
    </row>
    <row r="195" spans="1:9" ht="21.4" customHeight="1">
      <c r="B195" s="257" t="s">
        <v>585</v>
      </c>
      <c r="C195" s="222">
        <v>1000</v>
      </c>
      <c r="D195" s="222">
        <v>800</v>
      </c>
      <c r="E195" s="222">
        <v>160</v>
      </c>
      <c r="F195" s="222">
        <v>1</v>
      </c>
      <c r="G195" s="222" t="s">
        <v>586</v>
      </c>
      <c r="H195" s="222">
        <v>1310</v>
      </c>
      <c r="I195" s="472" t="s">
        <v>16</v>
      </c>
    </row>
    <row r="196" spans="1:9" ht="20.85" customHeight="1">
      <c r="B196" s="219" t="s">
        <v>587</v>
      </c>
      <c r="C196" s="466">
        <v>1000</v>
      </c>
      <c r="D196" s="466">
        <v>800</v>
      </c>
      <c r="E196" s="466">
        <v>200</v>
      </c>
      <c r="F196" s="466">
        <v>1</v>
      </c>
      <c r="G196" s="468" t="s">
        <v>586</v>
      </c>
      <c r="H196" s="468">
        <v>1270</v>
      </c>
      <c r="I196" s="469" t="s">
        <v>16</v>
      </c>
    </row>
    <row r="197" spans="1:9" ht="20.85" customHeight="1">
      <c r="B197" s="37" t="s">
        <v>588</v>
      </c>
      <c r="C197" s="25">
        <v>1000</v>
      </c>
      <c r="D197" s="25">
        <v>800</v>
      </c>
      <c r="E197" s="25">
        <v>250</v>
      </c>
      <c r="F197" s="25">
        <v>1</v>
      </c>
      <c r="G197" s="470" t="s">
        <v>586</v>
      </c>
      <c r="H197" s="40">
        <v>1240</v>
      </c>
      <c r="I197" s="38" t="s">
        <v>16</v>
      </c>
    </row>
    <row r="198" spans="1:9" ht="20.85" customHeight="1">
      <c r="B198" s="219" t="s">
        <v>589</v>
      </c>
      <c r="C198" s="466">
        <v>1000</v>
      </c>
      <c r="D198" s="466">
        <v>800</v>
      </c>
      <c r="E198" s="466">
        <v>300</v>
      </c>
      <c r="F198" s="466">
        <v>1</v>
      </c>
      <c r="G198" s="468" t="s">
        <v>586</v>
      </c>
      <c r="H198" s="468">
        <v>1210</v>
      </c>
      <c r="I198" s="469" t="s">
        <v>16</v>
      </c>
    </row>
    <row r="200" spans="1:9" ht="12.75" customHeight="1">
      <c r="B200"/>
    </row>
    <row r="204" spans="1:9" ht="12.95" customHeight="1">
      <c r="B204"/>
    </row>
    <row r="205" spans="1:9" ht="12.75" customHeight="1">
      <c r="B205" s="179" t="s">
        <v>590</v>
      </c>
    </row>
    <row r="212" spans="1:10" ht="26.1" customHeight="1"/>
    <row r="213" spans="1:10" ht="26.1" customHeight="1"/>
    <row r="217" spans="1:10" ht="45.95" customHeight="1">
      <c r="A217" s="258" t="s">
        <v>591</v>
      </c>
    </row>
    <row r="218" spans="1:10" ht="42.95" customHeight="1">
      <c r="B218" s="215" t="str">
        <f t="shared" ref="B218:G218" si="6">B156</f>
        <v>Номенклатура</v>
      </c>
      <c r="C218" s="193" t="str">
        <f t="shared" si="6"/>
        <v>Ном.
діам.
d мм</v>
      </c>
      <c r="D218" s="193" t="str">
        <f t="shared" si="6"/>
        <v>Висота
h мм</v>
      </c>
      <c r="E218" s="193" t="str">
        <f t="shared" si="6"/>
        <v>Діам. вхідної труби d2 мм</v>
      </c>
      <c r="F218" s="253" t="str">
        <f t="shared" si="6"/>
        <v>Кут ухилу лотка %</v>
      </c>
      <c r="G218" s="193" t="str">
        <f t="shared" si="6"/>
        <v>Вхідний кут в градусах</v>
      </c>
      <c r="H218" s="193" t="s">
        <v>548</v>
      </c>
      <c r="I218" s="193" t="s">
        <v>325</v>
      </c>
    </row>
    <row r="220" spans="1:10" ht="12.75" customHeight="1">
      <c r="A220" s="405"/>
      <c r="B220" s="254" t="s">
        <v>549</v>
      </c>
    </row>
    <row r="221" spans="1:10" ht="12.75" customHeight="1">
      <c r="B221" s="255" t="s">
        <v>592</v>
      </c>
      <c r="C221" s="255">
        <v>1500</v>
      </c>
      <c r="D221" s="255">
        <v>800</v>
      </c>
      <c r="E221" s="255">
        <v>160</v>
      </c>
      <c r="F221" s="255">
        <v>1</v>
      </c>
      <c r="G221" s="255">
        <v>180</v>
      </c>
      <c r="H221" s="255"/>
      <c r="I221" s="256"/>
      <c r="J221" s="256"/>
    </row>
    <row r="222" spans="1:10" ht="12.75" customHeight="1">
      <c r="B222" s="179" t="s">
        <v>593</v>
      </c>
      <c r="C222" s="179">
        <v>1500</v>
      </c>
      <c r="D222" s="179">
        <v>800</v>
      </c>
      <c r="E222" s="179">
        <v>200</v>
      </c>
      <c r="F222" s="179">
        <v>1</v>
      </c>
      <c r="G222" s="179">
        <v>180</v>
      </c>
    </row>
    <row r="223" spans="1:10" ht="12.75" customHeight="1">
      <c r="B223" s="255" t="s">
        <v>594</v>
      </c>
      <c r="C223" s="255">
        <v>1500</v>
      </c>
      <c r="D223" s="255">
        <v>800</v>
      </c>
      <c r="E223" s="255">
        <v>250</v>
      </c>
      <c r="F223" s="255">
        <v>1</v>
      </c>
      <c r="G223" s="255">
        <v>180</v>
      </c>
      <c r="H223" s="255"/>
      <c r="I223" s="256"/>
      <c r="J223" s="256"/>
    </row>
    <row r="224" spans="1:10" ht="12.75" customHeight="1">
      <c r="B224" s="179" t="s">
        <v>595</v>
      </c>
      <c r="C224" s="179">
        <v>1500</v>
      </c>
      <c r="D224" s="179">
        <v>800</v>
      </c>
      <c r="E224" s="179">
        <v>300</v>
      </c>
      <c r="F224" s="179">
        <v>1</v>
      </c>
      <c r="G224" s="179">
        <v>180</v>
      </c>
    </row>
    <row r="226" spans="1:10" ht="12.75" customHeight="1">
      <c r="A226" s="406"/>
      <c r="B226" s="259" t="s">
        <v>556</v>
      </c>
    </row>
    <row r="227" spans="1:10" ht="12.75" customHeight="1">
      <c r="B227" s="255" t="s">
        <v>596</v>
      </c>
      <c r="C227" s="255">
        <v>1500</v>
      </c>
      <c r="D227" s="255">
        <v>800</v>
      </c>
      <c r="E227" s="255">
        <v>160</v>
      </c>
      <c r="F227" s="255">
        <v>1</v>
      </c>
      <c r="G227" s="255">
        <v>225</v>
      </c>
      <c r="H227" s="255"/>
      <c r="I227" s="256"/>
      <c r="J227" s="256"/>
    </row>
    <row r="228" spans="1:10" ht="12.75" customHeight="1">
      <c r="B228" s="179" t="s">
        <v>597</v>
      </c>
      <c r="C228" s="179">
        <v>1500</v>
      </c>
      <c r="D228" s="179">
        <v>800</v>
      </c>
      <c r="E228" s="179">
        <v>200</v>
      </c>
      <c r="F228" s="179">
        <v>1</v>
      </c>
      <c r="G228" s="179">
        <v>225</v>
      </c>
    </row>
    <row r="229" spans="1:10" ht="12.75" customHeight="1">
      <c r="B229" s="255" t="s">
        <v>598</v>
      </c>
      <c r="C229" s="255">
        <v>1500</v>
      </c>
      <c r="D229" s="255">
        <v>800</v>
      </c>
      <c r="E229" s="255">
        <v>250</v>
      </c>
      <c r="F229" s="255">
        <v>1</v>
      </c>
      <c r="G229" s="255">
        <v>225</v>
      </c>
      <c r="H229" s="255"/>
      <c r="I229" s="256"/>
      <c r="J229" s="256"/>
    </row>
    <row r="230" spans="1:10" ht="12.75" customHeight="1">
      <c r="B230" s="179" t="s">
        <v>599</v>
      </c>
      <c r="C230" s="179">
        <v>1500</v>
      </c>
      <c r="D230" s="179">
        <v>800</v>
      </c>
      <c r="E230" s="179">
        <v>300</v>
      </c>
      <c r="F230" s="179">
        <v>1</v>
      </c>
      <c r="G230" s="179">
        <v>225</v>
      </c>
    </row>
    <row r="232" spans="1:10" ht="12.75" customHeight="1">
      <c r="A232" s="405"/>
      <c r="B232" s="254" t="s">
        <v>561</v>
      </c>
    </row>
    <row r="233" spans="1:10" ht="12.75" customHeight="1">
      <c r="B233" s="255" t="s">
        <v>600</v>
      </c>
      <c r="C233" s="255">
        <v>1500</v>
      </c>
      <c r="D233" s="255">
        <v>800</v>
      </c>
      <c r="E233" s="255">
        <v>160</v>
      </c>
      <c r="F233" s="255">
        <v>1</v>
      </c>
      <c r="G233" s="255">
        <v>135</v>
      </c>
      <c r="H233" s="255"/>
      <c r="I233" s="256"/>
      <c r="J233" s="256"/>
    </row>
    <row r="234" spans="1:10" ht="12.75" customHeight="1">
      <c r="B234" s="179" t="s">
        <v>601</v>
      </c>
      <c r="C234" s="179">
        <v>1500</v>
      </c>
      <c r="D234" s="179">
        <v>800</v>
      </c>
      <c r="E234" s="179">
        <v>200</v>
      </c>
      <c r="F234" s="179">
        <v>1</v>
      </c>
      <c r="G234" s="179">
        <v>135</v>
      </c>
    </row>
    <row r="235" spans="1:10" ht="12.75" customHeight="1">
      <c r="B235" s="255" t="s">
        <v>602</v>
      </c>
      <c r="C235" s="255">
        <v>1500</v>
      </c>
      <c r="D235" s="255">
        <v>800</v>
      </c>
      <c r="E235" s="255">
        <v>250</v>
      </c>
      <c r="F235" s="255">
        <v>1</v>
      </c>
      <c r="G235" s="255">
        <v>135</v>
      </c>
      <c r="H235" s="255"/>
      <c r="I235" s="256"/>
      <c r="J235" s="256"/>
    </row>
    <row r="236" spans="1:10" ht="12.75" customHeight="1">
      <c r="B236" s="179" t="s">
        <v>603</v>
      </c>
      <c r="C236" s="179">
        <v>1500</v>
      </c>
      <c r="D236" s="179">
        <v>800</v>
      </c>
      <c r="E236" s="179">
        <v>300</v>
      </c>
      <c r="F236" s="179">
        <v>1</v>
      </c>
      <c r="G236" s="179">
        <v>135</v>
      </c>
    </row>
    <row r="238" spans="1:10" ht="12.75" customHeight="1">
      <c r="A238" s="405"/>
      <c r="B238" s="254" t="s">
        <v>604</v>
      </c>
    </row>
    <row r="239" spans="1:10" ht="12.75" customHeight="1">
      <c r="B239" s="255" t="s">
        <v>605</v>
      </c>
      <c r="C239" s="255">
        <v>1500</v>
      </c>
      <c r="D239" s="255">
        <v>800</v>
      </c>
      <c r="E239" s="255">
        <v>160</v>
      </c>
      <c r="F239" s="255">
        <v>1</v>
      </c>
      <c r="G239" s="255" t="s">
        <v>568</v>
      </c>
      <c r="H239" s="255"/>
      <c r="I239" s="256"/>
      <c r="J239" s="256"/>
    </row>
    <row r="240" spans="1:10" ht="12.75" customHeight="1">
      <c r="B240" s="179" t="s">
        <v>606</v>
      </c>
      <c r="C240" s="179">
        <v>1500</v>
      </c>
      <c r="D240" s="179">
        <v>800</v>
      </c>
      <c r="E240" s="179">
        <v>200</v>
      </c>
      <c r="F240" s="179">
        <v>1</v>
      </c>
      <c r="G240" s="179" t="s">
        <v>568</v>
      </c>
    </row>
    <row r="241" spans="1:10" ht="12.75" customHeight="1">
      <c r="B241" s="255" t="s">
        <v>607</v>
      </c>
      <c r="C241" s="255">
        <v>1500</v>
      </c>
      <c r="D241" s="255">
        <v>800</v>
      </c>
      <c r="E241" s="255">
        <v>250</v>
      </c>
      <c r="F241" s="255">
        <v>1</v>
      </c>
      <c r="G241" s="255" t="s">
        <v>568</v>
      </c>
      <c r="H241" s="255"/>
      <c r="I241" s="256"/>
      <c r="J241" s="256"/>
    </row>
    <row r="242" spans="1:10" ht="12.75" customHeight="1">
      <c r="B242" s="179" t="s">
        <v>608</v>
      </c>
      <c r="C242" s="179">
        <v>1500</v>
      </c>
      <c r="D242" s="179">
        <v>800</v>
      </c>
      <c r="E242" s="179">
        <v>300</v>
      </c>
      <c r="F242" s="179">
        <v>1</v>
      </c>
      <c r="G242" s="179" t="s">
        <v>568</v>
      </c>
    </row>
    <row r="244" spans="1:10" ht="12.75" customHeight="1">
      <c r="A244" s="405"/>
      <c r="B244" s="254" t="s">
        <v>609</v>
      </c>
    </row>
    <row r="245" spans="1:10" ht="12.75" customHeight="1">
      <c r="B245" s="255" t="s">
        <v>610</v>
      </c>
      <c r="C245" s="255">
        <v>1500</v>
      </c>
      <c r="D245" s="255">
        <v>800</v>
      </c>
      <c r="E245" s="255">
        <v>160</v>
      </c>
      <c r="F245" s="255">
        <v>1</v>
      </c>
      <c r="G245" s="255" t="s">
        <v>574</v>
      </c>
      <c r="H245" s="255"/>
      <c r="I245" s="256"/>
      <c r="J245" s="256"/>
    </row>
    <row r="246" spans="1:10" ht="12.75" customHeight="1">
      <c r="B246" s="179" t="s">
        <v>611</v>
      </c>
      <c r="C246" s="179">
        <v>1500</v>
      </c>
      <c r="D246" s="179">
        <v>800</v>
      </c>
      <c r="E246" s="179">
        <v>200</v>
      </c>
      <c r="F246" s="179">
        <v>1</v>
      </c>
      <c r="G246" s="179" t="s">
        <v>574</v>
      </c>
    </row>
    <row r="247" spans="1:10" ht="12.75" customHeight="1">
      <c r="B247" s="255" t="s">
        <v>612</v>
      </c>
      <c r="C247" s="255">
        <v>1500</v>
      </c>
      <c r="D247" s="255">
        <v>800</v>
      </c>
      <c r="E247" s="255">
        <v>250</v>
      </c>
      <c r="F247" s="255">
        <v>1</v>
      </c>
      <c r="G247" s="255" t="s">
        <v>574</v>
      </c>
      <c r="H247" s="255"/>
      <c r="I247" s="256"/>
      <c r="J247" s="256"/>
    </row>
    <row r="248" spans="1:10" ht="12.75" customHeight="1">
      <c r="B248" s="179" t="s">
        <v>613</v>
      </c>
      <c r="C248" s="179">
        <v>1500</v>
      </c>
      <c r="D248" s="179">
        <v>800</v>
      </c>
      <c r="E248" s="179">
        <v>300</v>
      </c>
      <c r="F248" s="179">
        <v>1</v>
      </c>
      <c r="G248" s="179" t="s">
        <v>574</v>
      </c>
    </row>
    <row r="250" spans="1:10" ht="12.75" customHeight="1">
      <c r="A250" s="405"/>
      <c r="B250" s="254" t="s">
        <v>614</v>
      </c>
    </row>
    <row r="251" spans="1:10" ht="12.75" customHeight="1">
      <c r="B251" s="255" t="s">
        <v>615</v>
      </c>
      <c r="C251" s="255">
        <v>1500</v>
      </c>
      <c r="D251" s="255">
        <v>800</v>
      </c>
      <c r="E251" s="255">
        <v>160</v>
      </c>
      <c r="F251" s="255">
        <v>1</v>
      </c>
      <c r="G251" s="255" t="s">
        <v>580</v>
      </c>
      <c r="H251" s="255"/>
      <c r="I251" s="256"/>
      <c r="J251" s="256"/>
    </row>
    <row r="252" spans="1:10" ht="12.75" customHeight="1">
      <c r="B252" s="179" t="s">
        <v>616</v>
      </c>
      <c r="C252" s="179">
        <v>1500</v>
      </c>
      <c r="D252" s="179">
        <v>800</v>
      </c>
      <c r="E252" s="179">
        <v>200</v>
      </c>
      <c r="F252" s="179">
        <v>1</v>
      </c>
      <c r="G252" s="179" t="s">
        <v>580</v>
      </c>
    </row>
    <row r="253" spans="1:10" ht="12.75" customHeight="1">
      <c r="B253" s="255" t="s">
        <v>617</v>
      </c>
      <c r="C253" s="255">
        <v>1500</v>
      </c>
      <c r="D253" s="255">
        <v>800</v>
      </c>
      <c r="E253" s="255">
        <v>250</v>
      </c>
      <c r="F253" s="255">
        <v>1</v>
      </c>
      <c r="G253" s="255" t="s">
        <v>580</v>
      </c>
      <c r="H253" s="255"/>
      <c r="I253" s="256"/>
      <c r="J253" s="256"/>
    </row>
    <row r="254" spans="1:10" ht="12.75" customHeight="1">
      <c r="B254" s="179" t="s">
        <v>618</v>
      </c>
      <c r="C254" s="179">
        <v>1500</v>
      </c>
      <c r="D254" s="179">
        <v>800</v>
      </c>
      <c r="E254" s="179">
        <v>300</v>
      </c>
      <c r="F254" s="179">
        <v>1</v>
      </c>
      <c r="G254" s="179" t="s">
        <v>580</v>
      </c>
    </row>
    <row r="256" spans="1:10" ht="12.75" customHeight="1">
      <c r="A256" s="405"/>
      <c r="B256" s="254" t="s">
        <v>619</v>
      </c>
    </row>
    <row r="257" spans="2:10" ht="24" customHeight="1">
      <c r="B257" s="255" t="s">
        <v>620</v>
      </c>
      <c r="C257" s="255">
        <v>1500</v>
      </c>
      <c r="D257" s="255">
        <v>800</v>
      </c>
      <c r="E257" s="255">
        <v>160</v>
      </c>
      <c r="F257" s="255">
        <v>1</v>
      </c>
      <c r="G257" s="260" t="s">
        <v>586</v>
      </c>
      <c r="H257" s="255"/>
      <c r="I257" s="256"/>
      <c r="J257" s="256"/>
    </row>
    <row r="258" spans="2:10" ht="32.1" customHeight="1">
      <c r="B258" s="179" t="s">
        <v>621</v>
      </c>
      <c r="C258" s="179">
        <v>1500</v>
      </c>
      <c r="D258" s="179">
        <v>800</v>
      </c>
      <c r="E258" s="179">
        <v>200</v>
      </c>
      <c r="F258" s="179">
        <v>1</v>
      </c>
      <c r="G258" s="261" t="s">
        <v>586</v>
      </c>
    </row>
    <row r="259" spans="2:10" ht="24.95" customHeight="1">
      <c r="B259" s="255" t="s">
        <v>622</v>
      </c>
      <c r="C259" s="255">
        <v>1500</v>
      </c>
      <c r="D259" s="255">
        <v>800</v>
      </c>
      <c r="E259" s="255">
        <v>250</v>
      </c>
      <c r="F259" s="255">
        <v>1</v>
      </c>
      <c r="G259" s="260" t="s">
        <v>586</v>
      </c>
      <c r="H259" s="255"/>
      <c r="I259" s="256"/>
      <c r="J259" s="256"/>
    </row>
    <row r="260" spans="2:10" ht="24.95" customHeight="1">
      <c r="B260" s="179" t="s">
        <v>623</v>
      </c>
      <c r="C260" s="179">
        <v>1500</v>
      </c>
      <c r="D260" s="179">
        <v>800</v>
      </c>
      <c r="E260" s="179">
        <v>300</v>
      </c>
      <c r="F260" s="179">
        <v>1</v>
      </c>
      <c r="G260" s="261" t="s">
        <v>586</v>
      </c>
    </row>
    <row r="266" spans="2:10" ht="12.75" customHeight="1">
      <c r="B266" s="179" t="s">
        <v>590</v>
      </c>
    </row>
  </sheetData>
  <sheetProtection selectLockedCells="1" selectUnlockedCells="1"/>
  <mergeCells count="2">
    <mergeCell ref="G26:G27"/>
    <mergeCell ref="J26:J27"/>
  </mergeCells>
  <pageMargins left="0.39370078740157483" right="0.23622047244094491" top="0.39370078740157483" bottom="0.74803149606299213" header="0.51181102362204722" footer="0.39370078740157483"/>
  <pageSetup paperSize="9" scale="84" firstPageNumber="5" orientation="portrait" useFirstPageNumber="1" r:id="rId1"/>
  <headerFooter differentOddEven="1" alignWithMargins="0">
    <oddFooter>&amp;L&amp;"Arial,обычный"&amp;9* Під замовлення (відсутні в складському залишку).
Ціни в грн з ПДВ станом на 02.01.2021. ТОВ "АБЕТОН", м. Київ, вул. Якутська, 5, тел. (044) 355-06-06, www.abeton.ua&amp;R&amp;"Times New Roman,обычный"&amp;12&amp;P</oddFooter>
  </headerFooter>
  <rowBreaks count="2" manualBreakCount="2">
    <brk id="74" max="16383" man="1"/>
    <brk id="154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567"/>
  <sheetViews>
    <sheetView view="pageBreakPreview" topLeftCell="B67" zoomScaleNormal="115" zoomScaleSheetLayoutView="100" workbookViewId="0">
      <selection activeCell="C77" sqref="C77:H77"/>
    </sheetView>
  </sheetViews>
  <sheetFormatPr defaultColWidth="8.5703125" defaultRowHeight="14.65" customHeight="1" outlineLevelCol="1"/>
  <cols>
    <col min="1" max="1" width="17.7109375" style="1" hidden="1" customWidth="1" outlineLevel="1"/>
    <col min="2" max="2" width="2" style="1" customWidth="1" collapsed="1"/>
    <col min="3" max="3" width="32.85546875" style="1" customWidth="1"/>
    <col min="4" max="4" width="14.85546875" style="1" customWidth="1"/>
    <col min="5" max="5" width="17.85546875" style="1" customWidth="1"/>
    <col min="6" max="6" width="13.85546875" style="1" customWidth="1"/>
    <col min="7" max="7" width="11" style="1" customWidth="1"/>
    <col min="8" max="8" width="11.42578125" style="262" customWidth="1"/>
    <col min="9" max="9" width="24.85546875" style="263" customWidth="1"/>
    <col min="10" max="10" width="28.42578125" style="1" customWidth="1"/>
    <col min="11" max="11" width="12.7109375" style="1" customWidth="1"/>
    <col min="12" max="244" width="8.5703125" style="1" customWidth="1"/>
  </cols>
  <sheetData>
    <row r="1" spans="1:244" ht="36" customHeight="1">
      <c r="B1"/>
      <c r="C1" s="264" t="s">
        <v>624</v>
      </c>
      <c r="D1"/>
      <c r="I1" s="265"/>
    </row>
    <row r="2" spans="1:244" ht="14.1" customHeigh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</row>
    <row r="3" spans="1:244" ht="12.75" customHeight="1">
      <c r="A3" s="9"/>
      <c r="B3" s="401"/>
      <c r="C3" s="266" t="s">
        <v>625</v>
      </c>
      <c r="D3" s="6"/>
      <c r="E3" s="6"/>
      <c r="F3" s="6"/>
      <c r="G3" s="6"/>
      <c r="H3" s="267"/>
      <c r="I3" s="7"/>
      <c r="K3"/>
      <c r="L3"/>
      <c r="IH3"/>
      <c r="II3"/>
      <c r="IJ3"/>
    </row>
    <row r="4" spans="1:244" s="10" customFormat="1" ht="25.5" customHeight="1">
      <c r="A4" s="268"/>
      <c r="B4" s="269"/>
      <c r="C4" s="62" t="s">
        <v>1</v>
      </c>
      <c r="D4" s="13" t="s">
        <v>3</v>
      </c>
      <c r="E4" s="13" t="s">
        <v>281</v>
      </c>
      <c r="F4" s="13" t="s">
        <v>85</v>
      </c>
      <c r="G4" s="270" t="s">
        <v>6</v>
      </c>
      <c r="H4" s="271" t="s">
        <v>325</v>
      </c>
      <c r="I4" s="12"/>
      <c r="K4"/>
      <c r="L4"/>
    </row>
    <row r="5" spans="1:244" ht="12.6" customHeight="1">
      <c r="A5" s="285" t="s">
        <v>1207</v>
      </c>
      <c r="B5" s="272"/>
      <c r="C5" s="273" t="s">
        <v>1205</v>
      </c>
      <c r="D5" s="274">
        <v>1990</v>
      </c>
      <c r="E5" s="274">
        <v>1280</v>
      </c>
      <c r="F5" s="274">
        <v>680</v>
      </c>
      <c r="G5" s="274">
        <v>950</v>
      </c>
      <c r="H5" s="398" t="str">
        <f>IF(ISERROR(INDEX([1]Лист1!$B$1:$B$10029,MATCH(A5,[1]Лист1!$A$1:$A$10029,0),1)),"",INDEX([1]Лист1!$B$1:$B$10029,MATCH(A5,[1]Лист1!$A$1:$A$10029,0),1))</f>
        <v>3 336,86</v>
      </c>
      <c r="I5" s="7"/>
      <c r="K5"/>
      <c r="L5"/>
      <c r="IH5"/>
      <c r="II5"/>
      <c r="IJ5"/>
    </row>
    <row r="6" spans="1:244" ht="12.6" customHeight="1">
      <c r="A6" s="54" t="s">
        <v>1208</v>
      </c>
      <c r="B6" s="272"/>
      <c r="C6" s="283" t="s">
        <v>1206</v>
      </c>
      <c r="D6" s="284">
        <v>1990</v>
      </c>
      <c r="E6" s="284">
        <v>880</v>
      </c>
      <c r="F6" s="400">
        <v>680</v>
      </c>
      <c r="G6" s="284">
        <v>775</v>
      </c>
      <c r="H6" s="353" t="str">
        <f>IF(ISERROR(INDEX([1]Лист1!$B$1:$B$10029,MATCH(A6,[1]Лист1!$A$1:$A$10029,0),1)),"",INDEX([1]Лист1!$B$1:$B$10029,MATCH(A6,[1]Лист1!$A$1:$A$10029,0),1))</f>
        <v>2 914,94</v>
      </c>
      <c r="I6" s="7"/>
      <c r="K6"/>
      <c r="L6"/>
      <c r="IH6"/>
      <c r="II6"/>
      <c r="IJ6"/>
    </row>
    <row r="7" spans="1:244" ht="12.6" customHeight="1">
      <c r="A7" s="54" t="s">
        <v>626</v>
      </c>
      <c r="B7" s="272"/>
      <c r="C7" s="273" t="s">
        <v>627</v>
      </c>
      <c r="D7" s="274">
        <v>1050</v>
      </c>
      <c r="E7" s="274">
        <v>690</v>
      </c>
      <c r="F7" s="274">
        <v>80</v>
      </c>
      <c r="G7" s="274">
        <v>145</v>
      </c>
      <c r="H7" s="398">
        <f>IF(ISERROR(INDEX([1]Лист1!$B$1:$B$10029,MATCH(A7,[1]Лист1!$A$1:$A$10029,0),1)),"",INDEX([1]Лист1!$B$1:$B$10029,MATCH(A7,[1]Лист1!$A$1:$A$10029,0),1))</f>
        <v>352.96</v>
      </c>
      <c r="I7" s="7"/>
      <c r="K7"/>
      <c r="L7"/>
      <c r="IH7"/>
      <c r="II7"/>
      <c r="IJ7"/>
    </row>
    <row r="8" spans="1:244" ht="12.6" customHeight="1">
      <c r="A8" s="285" t="s">
        <v>1204</v>
      </c>
      <c r="B8" s="272"/>
      <c r="C8" s="283" t="s">
        <v>628</v>
      </c>
      <c r="D8" s="284">
        <v>850</v>
      </c>
      <c r="E8" s="284">
        <v>490</v>
      </c>
      <c r="F8" s="400">
        <v>80</v>
      </c>
      <c r="G8" s="284">
        <v>80</v>
      </c>
      <c r="H8" s="353">
        <f>IF(ISERROR(INDEX([1]Лист1!$B$1:$B$10029,MATCH(A8,[1]Лист1!$A$1:$A$10029,0),1)),"",INDEX([1]Лист1!$B$1:$B$10029,MATCH(A8,[1]Лист1!$A$1:$A$10029,0),1))</f>
        <v>241.97</v>
      </c>
      <c r="I8" s="7"/>
      <c r="K8"/>
      <c r="L8"/>
      <c r="IH8"/>
      <c r="II8"/>
      <c r="IJ8"/>
    </row>
    <row r="9" spans="1:244" ht="12.6" customHeight="1">
      <c r="A9" s="54" t="s">
        <v>1210</v>
      </c>
      <c r="B9" s="272"/>
      <c r="C9" s="273" t="s">
        <v>1209</v>
      </c>
      <c r="D9" s="274">
        <v>1000</v>
      </c>
      <c r="E9" s="274">
        <v>500</v>
      </c>
      <c r="F9" s="274" t="s">
        <v>1217</v>
      </c>
      <c r="G9" s="274">
        <v>220</v>
      </c>
      <c r="H9" s="398">
        <f>IF(ISERROR(INDEX([1]Лист1!$B$1:$B$10029,MATCH(A9,[1]Лист1!$A$1:$A$10029,0),1)),"",INDEX([1]Лист1!$B$1:$B$10029,MATCH(A9,[1]Лист1!$A$1:$A$10029,0),1))</f>
        <v>467.38</v>
      </c>
      <c r="I9" s="7"/>
      <c r="K9"/>
      <c r="L9"/>
      <c r="IH9"/>
      <c r="II9"/>
      <c r="IJ9"/>
    </row>
    <row r="10" spans="1:244" s="17" customFormat="1" ht="12.6" customHeight="1">
      <c r="A10" s="54" t="s">
        <v>629</v>
      </c>
      <c r="B10" s="279"/>
      <c r="C10" s="283" t="s">
        <v>630</v>
      </c>
      <c r="D10" s="284">
        <v>1000</v>
      </c>
      <c r="E10" s="284">
        <v>500</v>
      </c>
      <c r="F10" s="400" t="s">
        <v>631</v>
      </c>
      <c r="G10" s="284">
        <v>250</v>
      </c>
      <c r="H10" s="353">
        <f>IF(ISERROR(INDEX([1]Лист1!$B$1:$B$10029,MATCH(A10,[1]Лист1!$A$1:$A$10029,0),1)),"",INDEX([1]Лист1!$B$1:$B$10029,MATCH(A10,[1]Лист1!$A$1:$A$10029,0),1))</f>
        <v>511.38</v>
      </c>
      <c r="I10" s="21"/>
      <c r="K10"/>
      <c r="L10"/>
    </row>
    <row r="11" spans="1:244" s="17" customFormat="1" ht="12.6" customHeight="1">
      <c r="A11" s="54" t="s">
        <v>1212</v>
      </c>
      <c r="B11" s="279"/>
      <c r="C11" s="280" t="s">
        <v>1211</v>
      </c>
      <c r="D11" s="281">
        <v>1000</v>
      </c>
      <c r="E11" s="281">
        <v>750</v>
      </c>
      <c r="F11" s="399" t="s">
        <v>631</v>
      </c>
      <c r="G11" s="281">
        <v>360</v>
      </c>
      <c r="H11" s="282">
        <f>IF(ISERROR(INDEX([1]Лист1!$B$1:$B$10029,MATCH(A11,[1]Лист1!$A$1:$A$10029,0),1)),"",INDEX([1]Лист1!$B$1:$B$10029,MATCH(A11,[1]Лист1!$A$1:$A$10029,0),1))</f>
        <v>682.38</v>
      </c>
      <c r="I11" s="21"/>
      <c r="K11"/>
      <c r="L11"/>
    </row>
    <row r="12" spans="1:244" s="17" customFormat="1" ht="12.6" customHeight="1">
      <c r="A12" s="54" t="s">
        <v>632</v>
      </c>
      <c r="B12" s="279"/>
      <c r="C12" s="283" t="s">
        <v>633</v>
      </c>
      <c r="D12" s="284">
        <v>1000</v>
      </c>
      <c r="E12" s="284">
        <v>750</v>
      </c>
      <c r="F12" s="400" t="s">
        <v>634</v>
      </c>
      <c r="G12" s="284">
        <v>380</v>
      </c>
      <c r="H12" s="353">
        <f>IF(ISERROR(INDEX([1]Лист1!$B$1:$B$10029,MATCH(A12,[1]Лист1!$A$1:$A$10029,0),1)),"",INDEX([1]Лист1!$B$1:$B$10029,MATCH(A12,[1]Лист1!$A$1:$A$10029,0),1))</f>
        <v>740.68</v>
      </c>
      <c r="I12" s="21"/>
      <c r="K12"/>
      <c r="L12"/>
    </row>
    <row r="13" spans="1:244" s="17" customFormat="1" ht="12.6" customHeight="1">
      <c r="A13" s="54" t="s">
        <v>1221</v>
      </c>
      <c r="B13" s="279"/>
      <c r="C13" s="273" t="s">
        <v>1213</v>
      </c>
      <c r="D13" s="274">
        <v>1000</v>
      </c>
      <c r="E13" s="274">
        <v>1000</v>
      </c>
      <c r="F13" s="274" t="s">
        <v>1218</v>
      </c>
      <c r="G13" s="274">
        <v>587.5</v>
      </c>
      <c r="H13" s="398" t="str">
        <f>IF(ISERROR(INDEX([1]Лист1!$B$1:$B$10029,MATCH(A13,[1]Лист1!$A$1:$A$10029,0),1)),"",INDEX([1]Лист1!$B$1:$B$10029,MATCH(A13,[1]Лист1!$A$1:$A$10029,0),1))</f>
        <v>1 169,56</v>
      </c>
      <c r="I13" s="21"/>
      <c r="K13"/>
      <c r="L13"/>
    </row>
    <row r="14" spans="1:244" s="17" customFormat="1" ht="12.6" customHeight="1">
      <c r="A14" s="285" t="s">
        <v>1222</v>
      </c>
      <c r="B14" s="279"/>
      <c r="C14" s="283" t="s">
        <v>1214</v>
      </c>
      <c r="D14" s="284">
        <v>500</v>
      </c>
      <c r="E14" s="284">
        <v>250</v>
      </c>
      <c r="F14" s="400" t="s">
        <v>1219</v>
      </c>
      <c r="G14" s="284">
        <v>50</v>
      </c>
      <c r="H14" s="353">
        <f>IF(ISERROR(INDEX([1]Лист1!$B$1:$B$10029,MATCH(A14,[1]Лист1!$A$1:$A$10029,0),1)),"",INDEX([1]Лист1!$B$1:$B$10029,MATCH(A14,[1]Лист1!$A$1:$A$10029,0),1))</f>
        <v>202.69</v>
      </c>
      <c r="I14" s="21"/>
      <c r="K14"/>
      <c r="L14"/>
    </row>
    <row r="15" spans="1:244" s="17" customFormat="1" ht="12.6" customHeight="1">
      <c r="A15" s="54" t="s">
        <v>1223</v>
      </c>
      <c r="B15" s="279"/>
      <c r="C15" s="273" t="s">
        <v>1215</v>
      </c>
      <c r="D15" s="274">
        <v>250</v>
      </c>
      <c r="E15" s="274">
        <v>500</v>
      </c>
      <c r="F15" s="274" t="s">
        <v>1220</v>
      </c>
      <c r="G15" s="274">
        <v>57.5</v>
      </c>
      <c r="H15" s="398">
        <f>IF(ISERROR(INDEX([1]Лист1!$B$1:$B$10029,MATCH(A15,[1]Лист1!$A$1:$A$10029,0),1)),"",INDEX([1]Лист1!$B$1:$B$10029,MATCH(A15,[1]Лист1!$A$1:$A$10029,0),1))</f>
        <v>214.83</v>
      </c>
      <c r="I15" s="21"/>
      <c r="K15"/>
      <c r="L15"/>
    </row>
    <row r="16" spans="1:244" s="17" customFormat="1" ht="12.6" customHeight="1">
      <c r="A16" s="54" t="s">
        <v>1224</v>
      </c>
      <c r="B16" s="279"/>
      <c r="C16" s="283" t="s">
        <v>1216</v>
      </c>
      <c r="D16" s="284">
        <v>500</v>
      </c>
      <c r="E16" s="284">
        <v>375</v>
      </c>
      <c r="F16" s="400" t="s">
        <v>1220</v>
      </c>
      <c r="G16" s="284">
        <v>85</v>
      </c>
      <c r="H16" s="353">
        <f>IF(ISERROR(INDEX([1]Лист1!$B$1:$B$10029,MATCH(A16,[1]Лист1!$A$1:$A$10029,0),1)),"",INDEX([1]Лист1!$B$1:$B$10029,MATCH(A16,[1]Лист1!$A$1:$A$10029,0),1))</f>
        <v>259.33</v>
      </c>
      <c r="I16" s="21"/>
      <c r="K16"/>
      <c r="L16"/>
    </row>
    <row r="17" spans="1:244" s="17" customFormat="1" ht="12.6" customHeight="1">
      <c r="A17" s="54" t="s">
        <v>635</v>
      </c>
      <c r="B17" s="279"/>
      <c r="C17" s="280" t="s">
        <v>636</v>
      </c>
      <c r="D17" s="281">
        <v>500</v>
      </c>
      <c r="E17" s="281">
        <v>375</v>
      </c>
      <c r="F17" s="281" t="s">
        <v>637</v>
      </c>
      <c r="G17" s="281">
        <v>90</v>
      </c>
      <c r="H17" s="282">
        <f>IF(ISERROR(INDEX([1]Лист1!$B$1:$B$10029,MATCH(A17,[1]Лист1!$A$1:$A$10029,0),1)),"",INDEX([1]Лист1!$B$1:$B$10029,MATCH(A17,[1]Лист1!$A$1:$A$10029,0),1))</f>
        <v>275.51</v>
      </c>
      <c r="I17" s="21"/>
      <c r="K17"/>
      <c r="L17"/>
    </row>
    <row r="18" spans="1:244" s="17" customFormat="1" ht="12.6" customHeight="1">
      <c r="A18" s="285" t="s">
        <v>638</v>
      </c>
      <c r="B18" s="279"/>
      <c r="C18" s="283" t="s">
        <v>639</v>
      </c>
      <c r="D18" s="284">
        <v>1000</v>
      </c>
      <c r="E18" s="284">
        <v>180</v>
      </c>
      <c r="F18" s="284">
        <v>450</v>
      </c>
      <c r="G18" s="284">
        <v>190</v>
      </c>
      <c r="H18" s="278">
        <f>IF(ISERROR(INDEX([1]Лист1!$B$1:$B$10029,MATCH(A18,[1]Лист1!$A$1:$A$10029,0),1)),"",INDEX([1]Лист1!$B$1:$B$10029,MATCH(A18,[1]Лист1!$A$1:$A$10029,0),1))</f>
        <v>469</v>
      </c>
      <c r="I18" s="21"/>
      <c r="K18"/>
      <c r="L18"/>
    </row>
    <row r="19" spans="1:244" s="179" customFormat="1" ht="12.6" customHeight="1">
      <c r="A19" s="54" t="s">
        <v>640</v>
      </c>
      <c r="B19" s="286"/>
      <c r="C19" s="287" t="s">
        <v>641</v>
      </c>
      <c r="D19" s="288">
        <v>520</v>
      </c>
      <c r="E19" s="289" t="s">
        <v>642</v>
      </c>
      <c r="F19" s="289" t="s">
        <v>643</v>
      </c>
      <c r="G19" s="288">
        <v>60</v>
      </c>
      <c r="H19" s="275">
        <f>IF(ISERROR(INDEX([1]Лист1!$B$1:$B$10029,MATCH(A19,[1]Лист1!$A$1:$A$10029,0),1)),"",INDEX([1]Лист1!$B$1:$B$10029,MATCH(A19,[1]Лист1!$A$1:$A$10029,0),1))</f>
        <v>408</v>
      </c>
      <c r="I19" s="290"/>
      <c r="K19"/>
      <c r="L19"/>
    </row>
    <row r="20" spans="1:244" s="179" customFormat="1" ht="12.6" customHeight="1">
      <c r="A20" s="285" t="s">
        <v>644</v>
      </c>
      <c r="B20" s="286"/>
      <c r="C20" s="291" t="s">
        <v>645</v>
      </c>
      <c r="D20" s="292">
        <v>1500</v>
      </c>
      <c r="E20" s="293" t="s">
        <v>646</v>
      </c>
      <c r="F20" s="293" t="s">
        <v>647</v>
      </c>
      <c r="G20" s="292">
        <v>320</v>
      </c>
      <c r="H20" s="353" t="str">
        <f>IF(ISERROR(INDEX([1]Лист1!$B$1:$B$10029,MATCH(A20,[1]Лист1!$A$1:$A$10029,0),1)),"",INDEX([1]Лист1!$B$1:$B$10029,MATCH(A20,[1]Лист1!$A$1:$A$10029,0),1))</f>
        <v>1 370,00</v>
      </c>
      <c r="I20" s="290"/>
      <c r="K20"/>
      <c r="L20"/>
    </row>
    <row r="21" spans="1:244" s="179" customFormat="1" ht="12.6" customHeight="1">
      <c r="A21" s="54" t="s">
        <v>648</v>
      </c>
      <c r="B21" s="286"/>
      <c r="C21" s="287" t="s">
        <v>649</v>
      </c>
      <c r="D21" s="288">
        <v>500</v>
      </c>
      <c r="E21" s="289">
        <v>500</v>
      </c>
      <c r="F21" s="289">
        <v>80</v>
      </c>
      <c r="G21" s="288">
        <v>50</v>
      </c>
      <c r="H21" s="275">
        <f>IF(ISERROR(INDEX([1]Лист1!$B$1:$B$10029,MATCH(A21,[1]Лист1!$A$1:$A$10029,0),1)),"",INDEX([1]Лист1!$B$1:$B$10029,MATCH(A21,[1]Лист1!$A$1:$A$10029,0),1))</f>
        <v>185</v>
      </c>
      <c r="I21" s="290"/>
      <c r="K21"/>
      <c r="L21"/>
    </row>
    <row r="22" spans="1:244" s="179" customFormat="1" ht="13.35" customHeight="1">
      <c r="A22" s="54" t="s">
        <v>650</v>
      </c>
      <c r="B22" s="286"/>
      <c r="C22" s="291" t="s">
        <v>651</v>
      </c>
      <c r="D22" s="292">
        <v>800</v>
      </c>
      <c r="E22" s="293">
        <v>510</v>
      </c>
      <c r="F22" s="293">
        <v>250</v>
      </c>
      <c r="G22" s="292">
        <v>210</v>
      </c>
      <c r="H22" s="278">
        <f>IF(ISERROR(INDEX([1]Лист1!$B$1:$B$10029,MATCH(A22,[1]Лист1!$A$1:$A$10029,0),1)),"",INDEX([1]Лист1!$B$1:$B$10029,MATCH(A22,[1]Лист1!$A$1:$A$10029,0),1))</f>
        <v>491</v>
      </c>
      <c r="I22" s="290"/>
      <c r="K22"/>
      <c r="L22"/>
    </row>
    <row r="23" spans="1:244" s="179" customFormat="1" ht="13.35" customHeight="1">
      <c r="A23" s="54" t="s">
        <v>1226</v>
      </c>
      <c r="B23" s="286"/>
      <c r="C23" s="273" t="s">
        <v>1225</v>
      </c>
      <c r="D23" s="274">
        <v>200</v>
      </c>
      <c r="E23" s="274">
        <v>175</v>
      </c>
      <c r="F23" s="274">
        <v>200</v>
      </c>
      <c r="G23" s="274">
        <v>75</v>
      </c>
      <c r="H23" s="398">
        <f>IF(ISERROR(INDEX([1]Лист1!$B$1:$B$10029,MATCH(A23,[1]Лист1!$A$1:$A$10029,0),1)),"",INDEX([1]Лист1!$B$1:$B$10029,MATCH(A23,[1]Лист1!$A$1:$A$10029,0),1))</f>
        <v>224</v>
      </c>
      <c r="I23" s="290"/>
      <c r="K23"/>
      <c r="L23"/>
    </row>
    <row r="24" spans="1:244" s="179" customFormat="1" ht="10.5" customHeight="1">
      <c r="A24" s="294"/>
      <c r="C24" s="295"/>
      <c r="D24" s="296"/>
      <c r="E24" s="296"/>
      <c r="F24" s="296"/>
      <c r="G24" s="296"/>
      <c r="H24" s="297"/>
      <c r="I24" s="290"/>
      <c r="K24"/>
      <c r="L24"/>
    </row>
    <row r="25" spans="1:244" s="179" customFormat="1" ht="13.35" customHeight="1">
      <c r="A25" s="294"/>
      <c r="B25" s="401"/>
      <c r="C25" s="298" t="s">
        <v>652</v>
      </c>
      <c r="D25" s="34"/>
      <c r="E25" s="34"/>
      <c r="F25" s="34"/>
      <c r="G25" s="34"/>
      <c r="H25" s="299"/>
      <c r="I25" s="290"/>
      <c r="K25"/>
      <c r="L25"/>
    </row>
    <row r="26" spans="1:244" s="10" customFormat="1" ht="25.5" customHeight="1">
      <c r="A26" s="268"/>
      <c r="B26" s="269"/>
      <c r="C26" s="62" t="s">
        <v>1</v>
      </c>
      <c r="D26" s="13" t="s">
        <v>3</v>
      </c>
      <c r="E26" s="13" t="s">
        <v>281</v>
      </c>
      <c r="F26" s="13" t="s">
        <v>85</v>
      </c>
      <c r="G26" s="270" t="s">
        <v>6</v>
      </c>
      <c r="H26" s="271" t="s">
        <v>325</v>
      </c>
      <c r="I26" s="12"/>
      <c r="K26"/>
      <c r="L26"/>
    </row>
    <row r="27" spans="1:244" s="179" customFormat="1" ht="13.35" customHeight="1">
      <c r="A27" s="294" t="s">
        <v>653</v>
      </c>
      <c r="B27" s="286"/>
      <c r="C27" s="300" t="s">
        <v>654</v>
      </c>
      <c r="D27" s="301">
        <v>500</v>
      </c>
      <c r="E27" s="301">
        <v>80</v>
      </c>
      <c r="F27" s="301">
        <v>200</v>
      </c>
      <c r="G27" s="301"/>
      <c r="H27" s="302">
        <f>IF(ISERROR(INDEX([1]Лист1!$B$1:$B$10029,MATCH(A27,[1]Лист1!$A$1:$A$10029,0),1)),"",INDEX([1]Лист1!$B$1:$B$10029,MATCH(A27,[1]Лист1!$A$1:$A$10029,0),1))</f>
        <v>55.29</v>
      </c>
      <c r="I27" s="290"/>
      <c r="K27"/>
      <c r="L27"/>
    </row>
    <row r="28" spans="1:244" s="179" customFormat="1" ht="13.35" customHeight="1">
      <c r="A28" s="294"/>
      <c r="C28" s="295"/>
      <c r="D28" s="296"/>
      <c r="E28" s="296"/>
      <c r="F28" s="296"/>
      <c r="G28" s="296"/>
      <c r="H28" s="297"/>
      <c r="I28" s="290"/>
      <c r="K28"/>
      <c r="L28"/>
    </row>
    <row r="29" spans="1:244" ht="12.75" customHeight="1">
      <c r="A29" s="303"/>
      <c r="B29" s="401"/>
      <c r="C29" s="304" t="s">
        <v>655</v>
      </c>
      <c r="D29" s="305"/>
      <c r="E29" s="305"/>
      <c r="F29" s="305"/>
      <c r="G29" s="305"/>
      <c r="H29" s="306"/>
      <c r="I29" s="7"/>
      <c r="K29"/>
      <c r="L29"/>
      <c r="IH29"/>
      <c r="II29"/>
      <c r="IJ29"/>
    </row>
    <row r="30" spans="1:244" s="10" customFormat="1" ht="25.5" customHeight="1">
      <c r="A30" s="268"/>
      <c r="B30" s="269"/>
      <c r="C30" s="62" t="s">
        <v>1</v>
      </c>
      <c r="D30" s="13" t="s">
        <v>3</v>
      </c>
      <c r="E30" s="13" t="s">
        <v>281</v>
      </c>
      <c r="F30" s="13" t="s">
        <v>282</v>
      </c>
      <c r="G30" s="192" t="s">
        <v>6</v>
      </c>
      <c r="H30" s="307" t="s">
        <v>325</v>
      </c>
      <c r="I30" s="12"/>
      <c r="K30"/>
      <c r="L30"/>
    </row>
    <row r="31" spans="1:244" s="17" customFormat="1" ht="12.6" customHeight="1">
      <c r="A31" s="54" t="s">
        <v>1194</v>
      </c>
      <c r="B31" s="272"/>
      <c r="C31" s="273" t="s">
        <v>1193</v>
      </c>
      <c r="D31" s="274">
        <v>2980</v>
      </c>
      <c r="E31" s="274">
        <v>1480</v>
      </c>
      <c r="F31" s="274">
        <v>180</v>
      </c>
      <c r="G31" s="274">
        <v>2000</v>
      </c>
      <c r="H31" s="398" t="str">
        <f>IF(ISERROR(INDEX([1]Лист1!$B$1:$B$10029,MATCH(A31,[1]Лист1!$A$1:$A$10029,0),1)),"",INDEX([1]Лист1!$B$1:$B$10029,MATCH(A31,[1]Лист1!$A$1:$A$10029,0),1))</f>
        <v>6 033,00</v>
      </c>
      <c r="I31" s="28"/>
      <c r="K31"/>
      <c r="L31"/>
    </row>
    <row r="32" spans="1:244" s="17" customFormat="1" ht="12.6" customHeight="1">
      <c r="A32" s="54" t="s">
        <v>1195</v>
      </c>
      <c r="B32" s="272" t="s">
        <v>18</v>
      </c>
      <c r="C32" s="276" t="s">
        <v>656</v>
      </c>
      <c r="D32" s="277">
        <v>2980</v>
      </c>
      <c r="E32" s="277">
        <v>1480</v>
      </c>
      <c r="F32" s="277">
        <v>180</v>
      </c>
      <c r="G32" s="277">
        <v>2000</v>
      </c>
      <c r="H32" s="353" t="str">
        <f>IF(ISERROR(INDEX([1]Лист1!$B$1:$B$10029,MATCH(A32,[1]Лист1!$A$1:$A$10029,0),1)),"",INDEX([1]Лист1!$B$1:$B$10029,MATCH(A32,[1]Лист1!$A$1:$A$10029,0),1))</f>
        <v>7 285,00</v>
      </c>
      <c r="I32" s="28"/>
      <c r="K32"/>
      <c r="L32"/>
    </row>
    <row r="33" spans="1:256" s="17" customFormat="1" ht="12.6" customHeight="1">
      <c r="A33" s="54" t="s">
        <v>1197</v>
      </c>
      <c r="B33" s="272"/>
      <c r="C33" s="273" t="s">
        <v>1196</v>
      </c>
      <c r="D33" s="274">
        <v>2980</v>
      </c>
      <c r="E33" s="274">
        <v>1480</v>
      </c>
      <c r="F33" s="274">
        <v>220</v>
      </c>
      <c r="G33" s="274">
        <v>2425</v>
      </c>
      <c r="H33" s="398" t="str">
        <f>IF(ISERROR(INDEX([1]Лист1!$B$1:$B$10029,MATCH(A33,[1]Лист1!$A$1:$A$10029,0),1)),"",INDEX([1]Лист1!$B$1:$B$10029,MATCH(A33,[1]Лист1!$A$1:$A$10029,0),1))</f>
        <v>7 900,00</v>
      </c>
      <c r="I33" s="28"/>
      <c r="K33"/>
      <c r="L33"/>
    </row>
    <row r="34" spans="1:256" s="17" customFormat="1" ht="12.6" customHeight="1">
      <c r="A34" s="54" t="s">
        <v>290</v>
      </c>
      <c r="B34" s="272"/>
      <c r="C34" s="276" t="s">
        <v>289</v>
      </c>
      <c r="D34" s="277">
        <v>2800</v>
      </c>
      <c r="E34" s="277">
        <v>1750</v>
      </c>
      <c r="F34" s="277">
        <v>220</v>
      </c>
      <c r="G34" s="277">
        <v>2125</v>
      </c>
      <c r="H34" s="353" t="str">
        <f>IF(ISERROR(INDEX([1]Лист1!$B$1:$B$10029,MATCH(A34,[1]Лист1!$A$1:$A$10029,0),1)),"",INDEX([1]Лист1!$B$1:$B$10029,MATCH(A34,[1]Лист1!$A$1:$A$10029,0),1))</f>
        <v>8 345,00</v>
      </c>
      <c r="I34" s="28"/>
      <c r="K34"/>
      <c r="L34"/>
    </row>
    <row r="35" spans="1:256" s="17" customFormat="1" ht="12.6" customHeight="1">
      <c r="A35" s="54" t="s">
        <v>292</v>
      </c>
      <c r="B35" s="272"/>
      <c r="C35" s="273" t="s">
        <v>291</v>
      </c>
      <c r="D35" s="274">
        <v>2800</v>
      </c>
      <c r="E35" s="274">
        <v>2000</v>
      </c>
      <c r="F35" s="274">
        <v>220</v>
      </c>
      <c r="G35" s="274">
        <v>2475</v>
      </c>
      <c r="H35" s="398" t="str">
        <f>IF(ISERROR(INDEX([1]Лист1!$B$1:$B$10029,MATCH(A35,[1]Лист1!$A$1:$A$10029,0),1)),"",INDEX([1]Лист1!$B$1:$B$10029,MATCH(A35,[1]Лист1!$A$1:$A$10029,0),1))</f>
        <v>8 793,00</v>
      </c>
      <c r="I35" s="28"/>
      <c r="K35"/>
      <c r="L35"/>
    </row>
    <row r="36" spans="1:256" s="17" customFormat="1" ht="12.6" customHeight="1">
      <c r="A36" s="54" t="s">
        <v>1198</v>
      </c>
      <c r="B36" s="272"/>
      <c r="C36" s="276" t="s">
        <v>1199</v>
      </c>
      <c r="D36" s="277">
        <v>1750</v>
      </c>
      <c r="E36" s="277">
        <v>1500</v>
      </c>
      <c r="F36" s="277">
        <v>160</v>
      </c>
      <c r="G36" s="277">
        <v>1025</v>
      </c>
      <c r="H36" s="353" t="str">
        <f>IF(ISERROR(INDEX([1]Лист1!$B$1:$B$10029,MATCH(A36,[1]Лист1!$A$1:$A$10029,0),1)),"",INDEX([1]Лист1!$B$1:$B$10029,MATCH(A36,[1]Лист1!$A$1:$A$10029,0),1))</f>
        <v>3 126,00</v>
      </c>
      <c r="I36" s="28"/>
      <c r="K36"/>
      <c r="L36"/>
    </row>
    <row r="37" spans="1:256" s="17" customFormat="1" ht="14.25" customHeight="1">
      <c r="A37" s="54" t="s">
        <v>657</v>
      </c>
      <c r="B37" s="272"/>
      <c r="C37" s="273" t="s">
        <v>658</v>
      </c>
      <c r="D37" s="274">
        <v>3000</v>
      </c>
      <c r="E37" s="274">
        <v>1750</v>
      </c>
      <c r="F37" s="274">
        <v>170</v>
      </c>
      <c r="G37" s="274">
        <v>2200</v>
      </c>
      <c r="H37" s="398" t="str">
        <f>IF(ISERROR(INDEX([1]Лист1!$B$1:$B$10029,MATCH(A37,[1]Лист1!$A$1:$A$10029,0),1)),"",INDEX([1]Лист1!$B$1:$B$10029,MATCH(A37,[1]Лист1!$A$1:$A$10029,0),1))</f>
        <v>6 460,00</v>
      </c>
      <c r="I37" s="28"/>
      <c r="K37"/>
      <c r="L37"/>
    </row>
    <row r="38" spans="1:256" s="17" customFormat="1" ht="14.25" customHeight="1">
      <c r="A38" s="54" t="s">
        <v>1202</v>
      </c>
      <c r="B38" s="272"/>
      <c r="C38" s="276" t="s">
        <v>1200</v>
      </c>
      <c r="D38" s="277">
        <v>3000</v>
      </c>
      <c r="E38" s="277">
        <v>1750</v>
      </c>
      <c r="F38" s="277">
        <v>170</v>
      </c>
      <c r="G38" s="277">
        <v>2200</v>
      </c>
      <c r="H38" s="353" t="str">
        <f>IF(ISERROR(INDEX([1]Лист1!$B$1:$B$10029,MATCH(A38,[1]Лист1!$A$1:$A$10029,0),1)),"",INDEX([1]Лист1!$B$1:$B$10029,MATCH(A38,[1]Лист1!$A$1:$A$10029,0),1))</f>
        <v>5 512,00</v>
      </c>
      <c r="I38" s="28"/>
      <c r="K38"/>
      <c r="L38"/>
    </row>
    <row r="39" spans="1:256" s="17" customFormat="1" ht="10.5" customHeight="1">
      <c r="A39" s="54" t="s">
        <v>1203</v>
      </c>
      <c r="B39" s="272"/>
      <c r="C39" s="273" t="s">
        <v>1201</v>
      </c>
      <c r="D39" s="274">
        <v>3000</v>
      </c>
      <c r="E39" s="274">
        <v>1750</v>
      </c>
      <c r="F39" s="274">
        <v>170</v>
      </c>
      <c r="G39" s="274">
        <v>2200</v>
      </c>
      <c r="H39" s="398" t="str">
        <f>IF(ISERROR(INDEX([1]Лист1!$B$1:$B$10029,MATCH(A39,[1]Лист1!$A$1:$A$10029,0),1)),"",INDEX([1]Лист1!$B$1:$B$10029,MATCH(A39,[1]Лист1!$A$1:$A$10029,0),1))</f>
        <v>5 697,00</v>
      </c>
      <c r="I39" s="28"/>
      <c r="K39"/>
      <c r="L39"/>
    </row>
    <row r="40" spans="1:256" ht="10.5" customHeight="1">
      <c r="A40" s="54"/>
      <c r="B40" s="179"/>
      <c r="C40" s="295"/>
      <c r="D40" s="296"/>
      <c r="E40" s="296"/>
      <c r="F40" s="296"/>
      <c r="G40" s="296"/>
      <c r="H40" s="297"/>
      <c r="I40" s="290"/>
      <c r="K40"/>
      <c r="L40"/>
      <c r="IH40"/>
      <c r="II40"/>
      <c r="IJ40"/>
    </row>
    <row r="41" spans="1:256" ht="12.75" customHeight="1">
      <c r="A41" s="54"/>
      <c r="B41" s="401"/>
      <c r="C41" s="298" t="s">
        <v>659</v>
      </c>
      <c r="D41" s="34"/>
      <c r="E41" s="34"/>
      <c r="F41" s="34"/>
      <c r="G41" s="34"/>
      <c r="H41" s="299"/>
      <c r="I41" s="317"/>
      <c r="K41"/>
      <c r="L41"/>
      <c r="IH41"/>
      <c r="II41"/>
      <c r="IJ41"/>
    </row>
    <row r="42" spans="1:256" s="10" customFormat="1" ht="25.5" customHeight="1">
      <c r="A42" s="54"/>
      <c r="B42" s="269"/>
      <c r="C42" s="62" t="s">
        <v>1</v>
      </c>
      <c r="D42" s="13" t="s">
        <v>3</v>
      </c>
      <c r="E42" s="13" t="s">
        <v>281</v>
      </c>
      <c r="F42" s="13" t="s">
        <v>282</v>
      </c>
      <c r="G42" s="270" t="s">
        <v>6</v>
      </c>
      <c r="H42" s="271" t="s">
        <v>325</v>
      </c>
      <c r="I42" s="12"/>
      <c r="K42"/>
      <c r="L42"/>
    </row>
    <row r="43" spans="1:256" ht="13.35" customHeight="1">
      <c r="A43" s="54" t="s">
        <v>660</v>
      </c>
      <c r="B43" s="286"/>
      <c r="C43" s="300" t="s">
        <v>661</v>
      </c>
      <c r="D43" s="301">
        <v>400</v>
      </c>
      <c r="E43" s="301">
        <v>400</v>
      </c>
      <c r="F43" s="301">
        <v>50</v>
      </c>
      <c r="G43" s="301">
        <v>20</v>
      </c>
      <c r="H43" s="278">
        <f>IF(ISERROR(INDEX([1]Лист1!$B$1:$B$10029,MATCH(A43,[1]Лист1!$A$1:$A$10029,0),1)),"",INDEX([1]Лист1!$B$1:$B$10029,MATCH(A43,[1]Лист1!$A$1:$A$10029,0),1))</f>
        <v>128</v>
      </c>
      <c r="I43" s="317"/>
      <c r="K43"/>
      <c r="L43"/>
      <c r="IH43"/>
      <c r="II43"/>
      <c r="IJ43"/>
    </row>
    <row r="44" spans="1:256" ht="13.35" customHeight="1">
      <c r="A44" s="54" t="s">
        <v>662</v>
      </c>
      <c r="B44" s="286"/>
      <c r="C44" s="310" t="s">
        <v>663</v>
      </c>
      <c r="D44" s="318">
        <v>500</v>
      </c>
      <c r="E44" s="318">
        <v>500</v>
      </c>
      <c r="F44" s="318">
        <v>50</v>
      </c>
      <c r="G44" s="318">
        <v>30</v>
      </c>
      <c r="H44" s="275">
        <f>IF(ISERROR(INDEX([1]Лист1!$B$1:$B$10029,MATCH(A44,[1]Лист1!$A$1:$A$10029,0),1)),"",INDEX([1]Лист1!$B$1:$B$10029,MATCH(A44,[1]Лист1!$A$1:$A$10029,0),1))</f>
        <v>140</v>
      </c>
      <c r="I44" s="317"/>
      <c r="K44"/>
      <c r="L44"/>
      <c r="IH44"/>
      <c r="II44"/>
      <c r="IJ44"/>
    </row>
    <row r="45" spans="1:256" ht="10.5" customHeight="1">
      <c r="C45" s="319"/>
      <c r="D45" s="34"/>
      <c r="E45" s="34"/>
      <c r="F45" s="34"/>
      <c r="G45" s="34"/>
      <c r="H45" s="299"/>
      <c r="I45" s="317"/>
      <c r="K45"/>
      <c r="L45"/>
      <c r="IH45"/>
      <c r="II45"/>
      <c r="IJ45"/>
    </row>
    <row r="46" spans="1:256" s="4" customFormat="1" ht="13.35" customHeight="1">
      <c r="A46" s="320"/>
      <c r="B46" s="401"/>
      <c r="C46" s="298" t="s">
        <v>664</v>
      </c>
      <c r="D46" s="321"/>
      <c r="E46" s="321"/>
      <c r="F46" s="321"/>
      <c r="G46" s="321"/>
      <c r="H46" s="322"/>
      <c r="I46" s="323"/>
      <c r="K46" s="42"/>
      <c r="L46" s="42"/>
      <c r="IH46" s="42"/>
      <c r="II46" s="42"/>
      <c r="IJ46" s="42"/>
      <c r="IK46" s="42"/>
      <c r="IL46" s="42"/>
      <c r="IM46" s="42"/>
      <c r="IN46" s="42"/>
      <c r="IO46" s="42"/>
      <c r="IP46" s="42"/>
      <c r="IQ46" s="42"/>
      <c r="IR46" s="42"/>
      <c r="IS46" s="42"/>
      <c r="IT46" s="42"/>
      <c r="IU46" s="42"/>
      <c r="IV46" s="42"/>
    </row>
    <row r="47" spans="1:256" s="10" customFormat="1" ht="25.5" customHeight="1">
      <c r="A47" s="268"/>
      <c r="B47" s="269"/>
      <c r="C47" s="62" t="s">
        <v>1</v>
      </c>
      <c r="D47" s="13" t="s">
        <v>3</v>
      </c>
      <c r="E47" s="13" t="s">
        <v>281</v>
      </c>
      <c r="F47" s="13" t="s">
        <v>282</v>
      </c>
      <c r="G47" s="270" t="s">
        <v>6</v>
      </c>
      <c r="H47" s="271" t="s">
        <v>325</v>
      </c>
      <c r="I47" s="12"/>
      <c r="K47"/>
      <c r="L47"/>
    </row>
    <row r="48" spans="1:256" s="4" customFormat="1" ht="13.35" customHeight="1">
      <c r="A48" s="324" t="s">
        <v>665</v>
      </c>
      <c r="B48" s="272"/>
      <c r="C48" s="431" t="s">
        <v>666</v>
      </c>
      <c r="D48" s="277"/>
      <c r="E48" s="277"/>
      <c r="F48" s="277"/>
      <c r="G48" s="277"/>
      <c r="H48" s="353" t="s">
        <v>16</v>
      </c>
      <c r="I48" s="323"/>
      <c r="K48" s="42"/>
      <c r="L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</row>
    <row r="49" spans="1:256" s="4" customFormat="1" ht="13.35" customHeight="1">
      <c r="A49" s="325" t="s">
        <v>667</v>
      </c>
      <c r="B49" s="272"/>
      <c r="C49" s="432" t="s">
        <v>668</v>
      </c>
      <c r="D49" s="274"/>
      <c r="E49" s="274"/>
      <c r="F49" s="274"/>
      <c r="G49" s="274"/>
      <c r="H49" s="398" t="s">
        <v>16</v>
      </c>
      <c r="I49" s="323"/>
      <c r="K49" s="42"/>
      <c r="L49" s="42"/>
      <c r="IH49" s="42"/>
      <c r="II49" s="42"/>
      <c r="IJ49" s="42"/>
      <c r="IK49" s="42"/>
      <c r="IL49" s="42"/>
      <c r="IM49" s="42"/>
      <c r="IN49" s="42"/>
      <c r="IO49" s="42"/>
      <c r="IP49" s="42"/>
      <c r="IQ49" s="42"/>
      <c r="IR49" s="42"/>
      <c r="IS49" s="42"/>
      <c r="IT49" s="42"/>
      <c r="IU49" s="42"/>
      <c r="IV49" s="42"/>
    </row>
    <row r="50" spans="1:256" ht="13.35" customHeight="1">
      <c r="A50" s="325" t="s">
        <v>669</v>
      </c>
      <c r="B50" s="4"/>
      <c r="C50" s="431" t="s">
        <v>670</v>
      </c>
      <c r="D50" s="277"/>
      <c r="E50" s="277"/>
      <c r="F50" s="277"/>
      <c r="G50" s="277"/>
      <c r="H50" s="353" t="s">
        <v>16</v>
      </c>
      <c r="I50" s="317"/>
      <c r="K50"/>
      <c r="L50"/>
      <c r="IH50"/>
      <c r="II50"/>
      <c r="IJ50"/>
    </row>
    <row r="51" spans="1:256" ht="13.35" customHeight="1">
      <c r="A51" s="325"/>
      <c r="B51" s="4"/>
      <c r="C51" s="326"/>
      <c r="D51" s="34"/>
      <c r="E51" s="34"/>
      <c r="F51" s="34"/>
      <c r="G51" s="34"/>
      <c r="H51" s="322"/>
      <c r="I51" s="317"/>
      <c r="K51"/>
      <c r="L51"/>
      <c r="IH51"/>
      <c r="II51"/>
      <c r="IJ51"/>
    </row>
    <row r="52" spans="1:256" ht="12.75" customHeight="1">
      <c r="B52" s="401"/>
      <c r="C52" s="327" t="s">
        <v>671</v>
      </c>
      <c r="D52" s="34"/>
      <c r="E52" s="34"/>
      <c r="F52" s="34"/>
      <c r="G52" s="34"/>
      <c r="H52" s="299"/>
      <c r="I52" s="317"/>
      <c r="K52"/>
      <c r="L52"/>
      <c r="IH52"/>
      <c r="II52"/>
      <c r="IJ52"/>
    </row>
    <row r="53" spans="1:256" s="10" customFormat="1" ht="25.5" customHeight="1">
      <c r="A53" s="268"/>
      <c r="B53" s="269"/>
      <c r="C53" s="62" t="s">
        <v>1</v>
      </c>
      <c r="D53" s="13" t="s">
        <v>3</v>
      </c>
      <c r="E53" s="13" t="s">
        <v>281</v>
      </c>
      <c r="F53" s="13" t="s">
        <v>282</v>
      </c>
      <c r="G53" s="270" t="s">
        <v>6</v>
      </c>
      <c r="H53" s="271" t="s">
        <v>325</v>
      </c>
      <c r="I53" s="12"/>
      <c r="K53"/>
      <c r="L53"/>
    </row>
    <row r="54" spans="1:256" ht="13.35" customHeight="1">
      <c r="A54" s="54" t="s">
        <v>672</v>
      </c>
      <c r="B54" s="272"/>
      <c r="C54" s="432" t="s">
        <v>627</v>
      </c>
      <c r="D54" s="274">
        <v>490</v>
      </c>
      <c r="E54" s="274">
        <v>490</v>
      </c>
      <c r="F54" s="274">
        <v>100</v>
      </c>
      <c r="G54" s="274">
        <v>55</v>
      </c>
      <c r="H54" s="398" t="s">
        <v>16</v>
      </c>
      <c r="I54" s="317"/>
      <c r="K54"/>
      <c r="L54"/>
      <c r="IH54"/>
      <c r="II54"/>
      <c r="IJ54"/>
    </row>
    <row r="55" spans="1:256" s="4" customFormat="1" ht="13.35" customHeight="1">
      <c r="A55" s="320"/>
      <c r="B55" s="272"/>
      <c r="C55" s="329"/>
      <c r="D55" s="321"/>
      <c r="E55" s="321"/>
      <c r="F55" s="321"/>
      <c r="G55" s="321"/>
      <c r="H55" s="322"/>
      <c r="I55" s="323"/>
      <c r="K55" s="42"/>
      <c r="L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ht="12.75" customHeight="1">
      <c r="B56" s="401"/>
      <c r="C56" s="298" t="s">
        <v>673</v>
      </c>
      <c r="D56" s="34"/>
      <c r="E56" s="34"/>
      <c r="F56" s="34"/>
      <c r="G56" s="34"/>
      <c r="H56" s="299"/>
      <c r="I56" s="317"/>
      <c r="K56"/>
      <c r="L56"/>
      <c r="IH56"/>
      <c r="II56"/>
      <c r="IJ56"/>
    </row>
    <row r="57" spans="1:256" ht="27" customHeight="1">
      <c r="A57" s="330"/>
      <c r="B57" s="330"/>
      <c r="C57" s="62" t="s">
        <v>1</v>
      </c>
      <c r="D57" s="13" t="s">
        <v>3</v>
      </c>
      <c r="E57" s="13" t="s">
        <v>281</v>
      </c>
      <c r="F57" s="13" t="s">
        <v>282</v>
      </c>
      <c r="G57" s="192" t="s">
        <v>6</v>
      </c>
      <c r="H57" s="307" t="s">
        <v>325</v>
      </c>
      <c r="I57" s="317"/>
      <c r="K57"/>
      <c r="L57"/>
      <c r="IH57"/>
      <c r="II57"/>
      <c r="IJ57"/>
    </row>
    <row r="58" spans="1:256" ht="14.1" customHeight="1">
      <c r="A58" s="411" t="s">
        <v>1234</v>
      </c>
      <c r="B58" s="330"/>
      <c r="C58" s="273" t="s">
        <v>1227</v>
      </c>
      <c r="D58" s="274">
        <v>4800</v>
      </c>
      <c r="E58" s="274">
        <v>3200</v>
      </c>
      <c r="F58" s="274">
        <v>120</v>
      </c>
      <c r="G58" s="274">
        <v>4625</v>
      </c>
      <c r="H58" s="398" t="str">
        <f>IF(ISERROR(INDEX([1]Лист1!$B$1:$B$10029,MATCH(A58,[1]Лист1!$A$1:$A$10029,0),1)),"",INDEX([1]Лист1!$B$1:$B$10029,MATCH(A58,[1]Лист1!$A$1:$A$10029,0),1))</f>
        <v>18 717,00</v>
      </c>
      <c r="I58" s="317"/>
      <c r="K58"/>
      <c r="L58"/>
      <c r="IH58"/>
      <c r="II58"/>
      <c r="IJ58"/>
    </row>
    <row r="59" spans="1:256" ht="14.1" customHeight="1">
      <c r="A59" s="412" t="s">
        <v>1235</v>
      </c>
      <c r="B59" s="330"/>
      <c r="C59" s="276" t="s">
        <v>1228</v>
      </c>
      <c r="D59" s="277">
        <v>4800</v>
      </c>
      <c r="E59" s="277">
        <v>3200</v>
      </c>
      <c r="F59" s="277">
        <v>120</v>
      </c>
      <c r="G59" s="277">
        <v>3250</v>
      </c>
      <c r="H59" s="353" t="str">
        <f>IF(ISERROR(INDEX([1]Лист1!$B$1:$B$10029,MATCH(A59,[1]Лист1!$A$1:$A$10029,0),1)),"",INDEX([1]Лист1!$B$1:$B$10029,MATCH(A59,[1]Лист1!$A$1:$A$10029,0),1))</f>
        <v>15 823,00</v>
      </c>
      <c r="I59" s="317"/>
      <c r="K59"/>
      <c r="L59"/>
      <c r="IH59"/>
      <c r="II59"/>
      <c r="IJ59"/>
    </row>
    <row r="60" spans="1:256" ht="14.1" customHeight="1">
      <c r="A60" s="412" t="s">
        <v>1236</v>
      </c>
      <c r="B60" s="330"/>
      <c r="C60" s="273" t="s">
        <v>1229</v>
      </c>
      <c r="D60" s="274">
        <v>2400</v>
      </c>
      <c r="E60" s="274">
        <v>2400</v>
      </c>
      <c r="F60" s="274">
        <v>120</v>
      </c>
      <c r="G60" s="274">
        <v>1250</v>
      </c>
      <c r="H60" s="398" t="str">
        <f>IF(ISERROR(INDEX([1]Лист1!$B$1:$B$10029,MATCH(A60,[1]Лист1!$A$1:$A$10029,0),1)),"",INDEX([1]Лист1!$B$1:$B$10029,MATCH(A60,[1]Лист1!$A$1:$A$10029,0),1))</f>
        <v>5 875,00</v>
      </c>
      <c r="I60" s="317"/>
      <c r="K60"/>
      <c r="L60"/>
      <c r="IH60"/>
      <c r="II60"/>
      <c r="IJ60"/>
    </row>
    <row r="61" spans="1:256" ht="14.1" customHeight="1">
      <c r="A61" s="412" t="s">
        <v>1239</v>
      </c>
      <c r="B61" s="330"/>
      <c r="C61" s="276" t="s">
        <v>1230</v>
      </c>
      <c r="D61" s="277">
        <v>600</v>
      </c>
      <c r="E61" s="277">
        <v>2400</v>
      </c>
      <c r="F61" s="277">
        <v>120</v>
      </c>
      <c r="G61" s="277">
        <v>300</v>
      </c>
      <c r="H61" s="353" t="str">
        <f>IF(ISERROR(INDEX([1]Лист1!$B$1:$B$10029,MATCH(A61,[1]Лист1!$A$1:$A$10029,0),1)),"",INDEX([1]Лист1!$B$1:$B$10029,MATCH(A61,[1]Лист1!$A$1:$A$10029,0),1))</f>
        <v>1 865,00</v>
      </c>
      <c r="I61" s="317"/>
      <c r="K61"/>
      <c r="L61"/>
      <c r="IH61"/>
      <c r="II61"/>
      <c r="IJ61"/>
    </row>
    <row r="62" spans="1:256" ht="14.1" customHeight="1">
      <c r="A62" s="412" t="s">
        <v>1237</v>
      </c>
      <c r="B62" s="330"/>
      <c r="C62" s="273" t="s">
        <v>1231</v>
      </c>
      <c r="D62" s="274">
        <v>2400</v>
      </c>
      <c r="E62" s="274">
        <v>2400</v>
      </c>
      <c r="F62" s="274">
        <v>120</v>
      </c>
      <c r="G62" s="274">
        <v>1750</v>
      </c>
      <c r="H62" s="398" t="str">
        <f>IF(ISERROR(INDEX([1]Лист1!$B$1:$B$10029,MATCH(A62,[1]Лист1!$A$1:$A$10029,0),1)),"",INDEX([1]Лист1!$B$1:$B$10029,MATCH(A62,[1]Лист1!$A$1:$A$10029,0),1))</f>
        <v>7 149,00</v>
      </c>
      <c r="I62" s="317"/>
      <c r="K62"/>
      <c r="L62"/>
      <c r="IH62"/>
      <c r="II62"/>
      <c r="IJ62"/>
    </row>
    <row r="63" spans="1:256" ht="14.1" customHeight="1">
      <c r="A63" s="412" t="s">
        <v>1238</v>
      </c>
      <c r="B63" s="330"/>
      <c r="C63" s="276" t="s">
        <v>1232</v>
      </c>
      <c r="D63" s="277">
        <v>2400</v>
      </c>
      <c r="E63" s="277">
        <v>2400</v>
      </c>
      <c r="F63" s="277">
        <v>120</v>
      </c>
      <c r="G63" s="277">
        <v>1750</v>
      </c>
      <c r="H63" s="353" t="str">
        <f>IF(ISERROR(INDEX([1]Лист1!$B$1:$B$10029,MATCH(A63,[1]Лист1!$A$1:$A$10029,0),1)),"",INDEX([1]Лист1!$B$1:$B$10029,MATCH(A63,[1]Лист1!$A$1:$A$10029,0),1))</f>
        <v>7 055,00</v>
      </c>
      <c r="I63" s="317"/>
      <c r="K63"/>
      <c r="L63"/>
      <c r="IH63"/>
      <c r="II63"/>
      <c r="IJ63"/>
    </row>
    <row r="64" spans="1:256" ht="14.1" customHeight="1">
      <c r="A64" s="412" t="s">
        <v>1240</v>
      </c>
      <c r="B64" s="330"/>
      <c r="C64" s="273" t="s">
        <v>1233</v>
      </c>
      <c r="D64" s="274">
        <v>3600</v>
      </c>
      <c r="E64" s="274">
        <v>2400</v>
      </c>
      <c r="F64" s="274">
        <v>120</v>
      </c>
      <c r="G64" s="274">
        <v>2600</v>
      </c>
      <c r="H64" s="398" t="str">
        <f>IF(ISERROR(INDEX([1]Лист1!$B$1:$B$10029,MATCH(A64,[1]Лист1!$A$1:$A$10029,0),1)),"",INDEX([1]Лист1!$B$1:$B$10029,MATCH(A64,[1]Лист1!$A$1:$A$10029,0),1))</f>
        <v>10 226,00</v>
      </c>
      <c r="I64" s="317"/>
      <c r="K64"/>
      <c r="L64"/>
      <c r="IH64"/>
      <c r="II64"/>
      <c r="IJ64"/>
    </row>
    <row r="65" spans="1:244" ht="14.1" customHeight="1">
      <c r="A65" s="330"/>
      <c r="B65" s="330"/>
      <c r="C65" s="515" t="s">
        <v>1241</v>
      </c>
      <c r="D65" s="515"/>
      <c r="E65" s="515"/>
      <c r="F65" s="515"/>
      <c r="G65" s="515"/>
      <c r="H65" s="353">
        <v>117168</v>
      </c>
      <c r="I65" s="317"/>
      <c r="K65"/>
      <c r="L65"/>
      <c r="IH65"/>
      <c r="II65"/>
      <c r="IJ65"/>
    </row>
    <row r="66" spans="1:244" ht="14.1" customHeight="1">
      <c r="A66" s="330"/>
      <c r="B66" s="330"/>
      <c r="C66" s="516" t="s">
        <v>1242</v>
      </c>
      <c r="D66" s="516"/>
      <c r="E66" s="516"/>
      <c r="F66" s="516"/>
      <c r="G66" s="516"/>
      <c r="H66" s="398">
        <v>54619</v>
      </c>
      <c r="I66" s="317"/>
      <c r="K66"/>
      <c r="L66"/>
      <c r="IH66"/>
      <c r="II66"/>
      <c r="IJ66"/>
    </row>
    <row r="67" spans="1:244" ht="14.1" customHeight="1">
      <c r="A67" s="330"/>
      <c r="B67" s="330"/>
      <c r="C67" s="413" t="s">
        <v>1243</v>
      </c>
      <c r="D67" s="413">
        <v>3800</v>
      </c>
      <c r="E67" s="413">
        <v>2500</v>
      </c>
      <c r="F67" s="413">
        <v>2600</v>
      </c>
      <c r="G67" s="413">
        <v>9225</v>
      </c>
      <c r="H67" s="353">
        <v>57459</v>
      </c>
      <c r="I67" s="317"/>
      <c r="K67"/>
      <c r="L67"/>
      <c r="IH67"/>
      <c r="II67"/>
      <c r="IJ67"/>
    </row>
    <row r="68" spans="1:244" ht="14.1" customHeight="1">
      <c r="A68" s="330"/>
      <c r="B68" s="330"/>
      <c r="C68" s="331"/>
      <c r="D68" s="332"/>
      <c r="E68" s="332"/>
      <c r="F68" s="332"/>
      <c r="G68" s="332"/>
      <c r="H68" s="299"/>
      <c r="I68" s="317"/>
      <c r="K68"/>
      <c r="L68"/>
      <c r="IH68"/>
      <c r="II68"/>
      <c r="IJ68"/>
    </row>
    <row r="69" spans="1:244" ht="14.1" customHeight="1">
      <c r="A69" s="330"/>
      <c r="B69" s="330"/>
      <c r="C69" s="331"/>
      <c r="D69" s="332"/>
      <c r="E69" s="332"/>
      <c r="F69" s="332"/>
      <c r="G69" s="332"/>
      <c r="H69" s="299"/>
      <c r="I69" s="317"/>
      <c r="K69"/>
      <c r="L69"/>
      <c r="IH69"/>
      <c r="II69"/>
      <c r="IJ69"/>
    </row>
    <row r="70" spans="1:244" ht="14.1" customHeight="1">
      <c r="A70" s="330"/>
      <c r="B70" s="330"/>
      <c r="C70" s="331"/>
      <c r="D70" s="332"/>
      <c r="E70" s="332"/>
      <c r="F70" s="332"/>
      <c r="G70" s="332"/>
      <c r="H70" s="299"/>
      <c r="I70" s="317"/>
      <c r="K70"/>
      <c r="L70"/>
      <c r="IH70"/>
      <c r="II70"/>
      <c r="IJ70"/>
    </row>
    <row r="71" spans="1:244" ht="14.1" customHeight="1">
      <c r="A71" s="330"/>
      <c r="B71" s="330"/>
      <c r="C71" s="331"/>
      <c r="D71" s="332"/>
      <c r="E71" s="332"/>
      <c r="F71" s="332"/>
      <c r="G71" s="332"/>
      <c r="H71" s="299"/>
      <c r="I71" s="317"/>
      <c r="K71"/>
      <c r="L71"/>
      <c r="IH71"/>
      <c r="II71"/>
      <c r="IJ71"/>
    </row>
    <row r="72" spans="1:244" ht="39" customHeight="1">
      <c r="A72" s="330"/>
      <c r="B72" s="330"/>
      <c r="C72" s="264" t="s">
        <v>624</v>
      </c>
      <c r="D72"/>
      <c r="F72" s="332"/>
      <c r="G72" s="299"/>
      <c r="H72" s="317"/>
      <c r="I72" s="1"/>
      <c r="J72"/>
      <c r="K72"/>
      <c r="IG72"/>
      <c r="IH72"/>
      <c r="II72"/>
      <c r="IJ72"/>
    </row>
    <row r="73" spans="1:244" s="179" customFormat="1" ht="13.35" customHeight="1">
      <c r="A73" s="294"/>
      <c r="C73" s="295"/>
      <c r="D73" s="296"/>
      <c r="E73" s="296"/>
      <c r="F73" s="296"/>
      <c r="G73" s="296"/>
      <c r="H73" s="297"/>
      <c r="I73" s="290"/>
      <c r="K73"/>
      <c r="L73"/>
    </row>
    <row r="74" spans="1:244" s="179" customFormat="1" ht="13.35" customHeight="1">
      <c r="A74" s="294"/>
      <c r="B74" s="401"/>
      <c r="C74" s="298" t="s">
        <v>674</v>
      </c>
      <c r="D74" s="296"/>
      <c r="E74" s="296"/>
      <c r="F74" s="296"/>
      <c r="G74" s="296"/>
      <c r="H74" s="297"/>
      <c r="I74" s="290"/>
      <c r="K74"/>
      <c r="L74"/>
    </row>
    <row r="75" spans="1:244" s="179" customFormat="1" ht="26.25" customHeight="1">
      <c r="A75" s="294"/>
      <c r="B75" s="330"/>
      <c r="C75" s="62" t="s">
        <v>1</v>
      </c>
      <c r="D75" s="13" t="s">
        <v>3</v>
      </c>
      <c r="E75" s="13" t="s">
        <v>281</v>
      </c>
      <c r="F75" s="13" t="s">
        <v>282</v>
      </c>
      <c r="G75" s="192" t="s">
        <v>6</v>
      </c>
      <c r="H75" s="307" t="s">
        <v>325</v>
      </c>
      <c r="I75" s="290"/>
      <c r="K75"/>
      <c r="L75"/>
    </row>
    <row r="76" spans="1:244" s="179" customFormat="1" ht="13.35" customHeight="1">
      <c r="A76" s="417" t="s">
        <v>1246</v>
      </c>
      <c r="B76" s="330"/>
      <c r="C76" s="273" t="s">
        <v>1245</v>
      </c>
      <c r="D76" s="274">
        <v>1100</v>
      </c>
      <c r="E76" s="274">
        <v>700</v>
      </c>
      <c r="F76" s="274">
        <v>700</v>
      </c>
      <c r="G76" s="274">
        <v>875</v>
      </c>
      <c r="H76" s="398" t="str">
        <f>IF(ISERROR(INDEX([1]Лист1!$B$1:$B$10029,MATCH(A76,[1]Лист1!$A$1:$A$10029,0),1)),"",INDEX([1]Лист1!$B$1:$B$10029,MATCH(A76,[1]Лист1!$A$1:$A$10029,0),1))</f>
        <v>2 239,55</v>
      </c>
      <c r="I76" s="290"/>
      <c r="K76"/>
      <c r="L76"/>
    </row>
    <row r="77" spans="1:244" s="179" customFormat="1" ht="13.35" customHeight="1">
      <c r="A77" s="417" t="s">
        <v>1247</v>
      </c>
      <c r="B77" s="330"/>
      <c r="C77" s="276" t="s">
        <v>1244</v>
      </c>
      <c r="D77" s="277">
        <v>1750</v>
      </c>
      <c r="E77" s="277">
        <v>700</v>
      </c>
      <c r="F77" s="277">
        <v>700</v>
      </c>
      <c r="G77" s="277">
        <v>1100</v>
      </c>
      <c r="H77" s="353" t="str">
        <f>IF(ISERROR(INDEX([1]Лист1!$B$1:$B$10029,MATCH(A77,[1]Лист1!$A$1:$A$10029,0),1)),"",INDEX([1]Лист1!$B$1:$B$10029,MATCH(A77,[1]Лист1!$A$1:$A$10029,0),1))</f>
        <v>2 786,05</v>
      </c>
      <c r="I77" s="290"/>
      <c r="K77"/>
      <c r="L77"/>
    </row>
    <row r="78" spans="1:244" s="179" customFormat="1" ht="13.35" customHeight="1">
      <c r="A78" s="294"/>
      <c r="B78" s="330"/>
      <c r="C78" s="331"/>
      <c r="D78" s="296"/>
      <c r="E78" s="296"/>
      <c r="F78" s="296"/>
      <c r="G78" s="296"/>
      <c r="H78" s="297"/>
      <c r="I78" s="290"/>
      <c r="K78"/>
      <c r="L78"/>
    </row>
    <row r="79" spans="1:244" s="179" customFormat="1" ht="13.35" customHeight="1">
      <c r="A79" s="294"/>
      <c r="C79" s="295"/>
      <c r="D79" s="296"/>
      <c r="E79" s="296"/>
      <c r="F79" s="296"/>
      <c r="G79" s="296"/>
      <c r="H79" s="297"/>
      <c r="I79" s="290"/>
      <c r="K79"/>
      <c r="L79"/>
    </row>
    <row r="80" spans="1:244" s="179" customFormat="1" ht="13.35" customHeight="1">
      <c r="A80" s="294"/>
      <c r="B80" s="401"/>
      <c r="C80" s="298" t="s">
        <v>676</v>
      </c>
      <c r="D80" s="296"/>
      <c r="E80" s="296"/>
      <c r="F80" s="296"/>
      <c r="G80" s="296"/>
      <c r="H80" s="297"/>
      <c r="I80" s="290"/>
      <c r="K80"/>
      <c r="L80"/>
    </row>
    <row r="81" spans="1:12" s="179" customFormat="1" ht="13.35" customHeight="1">
      <c r="A81" s="294"/>
      <c r="B81" s="330"/>
      <c r="C81" s="431" t="s">
        <v>675</v>
      </c>
      <c r="D81" s="277"/>
      <c r="E81" s="277"/>
      <c r="F81" s="277"/>
      <c r="G81" s="277"/>
      <c r="H81" s="353"/>
      <c r="I81" s="290"/>
      <c r="K81"/>
      <c r="L81"/>
    </row>
    <row r="82" spans="1:12" s="179" customFormat="1" ht="13.35" customHeight="1">
      <c r="A82" s="294"/>
      <c r="C82" s="295"/>
      <c r="D82" s="296"/>
      <c r="E82" s="296"/>
      <c r="F82" s="296"/>
      <c r="G82" s="296"/>
      <c r="H82" s="297"/>
      <c r="I82" s="290"/>
      <c r="K82"/>
      <c r="L82"/>
    </row>
    <row r="83" spans="1:12" ht="36" customHeight="1">
      <c r="B83"/>
      <c r="C83" s="264" t="s">
        <v>677</v>
      </c>
      <c r="D83"/>
      <c r="I83" s="265"/>
    </row>
    <row r="85" spans="1:12" s="179" customFormat="1" ht="13.35" customHeight="1">
      <c r="A85" s="294"/>
      <c r="B85" s="401"/>
      <c r="C85" s="298" t="s">
        <v>678</v>
      </c>
      <c r="D85" s="296"/>
      <c r="E85" s="296"/>
      <c r="F85" s="296"/>
      <c r="G85" s="296"/>
      <c r="H85" s="297"/>
      <c r="I85" s="290"/>
      <c r="K85"/>
      <c r="L85"/>
    </row>
    <row r="86" spans="1:12" s="179" customFormat="1" ht="13.35" customHeight="1">
      <c r="A86" s="294"/>
      <c r="B86" s="330"/>
      <c r="C86" s="431" t="s">
        <v>679</v>
      </c>
      <c r="D86" s="277"/>
      <c r="E86" s="277"/>
      <c r="F86" s="277"/>
      <c r="G86" s="277"/>
      <c r="H86" s="353"/>
      <c r="I86" s="290"/>
      <c r="K86"/>
      <c r="L86"/>
    </row>
    <row r="65050" ht="12.75" customHeight="1"/>
    <row r="65051" ht="12.75" customHeight="1"/>
    <row r="65052" ht="12.75" customHeight="1"/>
    <row r="65053" ht="12.75" customHeight="1"/>
    <row r="65054" ht="12.75" customHeight="1"/>
    <row r="65055" ht="12.75" customHeight="1"/>
    <row r="65056" ht="12.75" customHeight="1"/>
    <row r="65057" ht="12.75" customHeight="1"/>
    <row r="65058" ht="12.75" customHeight="1"/>
    <row r="65059" ht="12.75" customHeight="1"/>
    <row r="65060" ht="12.75" customHeight="1"/>
    <row r="65061" ht="12.75" customHeight="1"/>
    <row r="65062" ht="12.75" customHeight="1"/>
    <row r="65063" ht="12.75" customHeight="1"/>
    <row r="65064" ht="12.75" customHeight="1"/>
    <row r="65065" ht="12.75" customHeight="1"/>
    <row r="65066" ht="12.75" customHeight="1"/>
    <row r="65067" ht="12.75" customHeight="1"/>
    <row r="65068" ht="12.75" customHeight="1"/>
    <row r="65069" ht="12.75" customHeight="1"/>
    <row r="65070" ht="12.75" customHeight="1"/>
    <row r="65071" ht="12.75" customHeight="1"/>
    <row r="65072" ht="12.75" customHeight="1"/>
    <row r="65073" ht="12.75" customHeight="1"/>
    <row r="65074" ht="12.75" customHeight="1"/>
    <row r="65075" ht="12.75" customHeight="1"/>
    <row r="65076" ht="12.75" customHeight="1"/>
    <row r="65077" ht="12.75" customHeight="1"/>
    <row r="65078" ht="12.75" customHeight="1"/>
    <row r="65079" ht="12.75" customHeight="1"/>
    <row r="65080" ht="12.75" customHeight="1"/>
    <row r="65081" ht="12.75" customHeight="1"/>
    <row r="65082" ht="12.75" customHeight="1"/>
    <row r="65083" ht="12.75" customHeight="1"/>
    <row r="65084" ht="12.75" customHeight="1"/>
    <row r="65085" ht="12.75" customHeight="1"/>
    <row r="65086" ht="12.75" customHeight="1"/>
    <row r="65087" ht="12.75" customHeight="1"/>
    <row r="65088" ht="12.75" customHeight="1"/>
    <row r="65089" ht="12.75" customHeight="1"/>
    <row r="65090" ht="12.75" customHeight="1"/>
    <row r="65091" ht="12.75" customHeight="1"/>
    <row r="65092" ht="12.75" customHeight="1"/>
    <row r="65093" ht="12.75" customHeight="1"/>
    <row r="65094" ht="12.75" customHeight="1"/>
    <row r="65095" ht="12.75" customHeight="1"/>
    <row r="65096" ht="12.75" customHeight="1"/>
    <row r="65097" ht="12.75" customHeight="1"/>
    <row r="65098" ht="12.75" customHeight="1"/>
    <row r="65099" ht="12.75" customHeight="1"/>
    <row r="65100" ht="12.75" customHeight="1"/>
    <row r="65101" ht="12.75" customHeight="1"/>
    <row r="65102" ht="12.75" customHeight="1"/>
    <row r="65103" ht="12.75" customHeight="1"/>
    <row r="65104" ht="12.75" customHeight="1"/>
    <row r="65105" ht="12.75" customHeight="1"/>
    <row r="65106" ht="12.75" customHeight="1"/>
    <row r="65107" ht="12.75" customHeight="1"/>
    <row r="65108" ht="12.75" customHeight="1"/>
    <row r="65109" ht="12.75" customHeight="1"/>
    <row r="65110" ht="12.75" customHeight="1"/>
    <row r="65111" ht="12.75" customHeight="1"/>
    <row r="65112" ht="12.75" customHeight="1"/>
    <row r="65113" ht="12.75" customHeight="1"/>
    <row r="65114" ht="12.75" customHeight="1"/>
    <row r="65115" ht="12.75" customHeight="1"/>
    <row r="65116" ht="12.75" customHeight="1"/>
    <row r="65117" ht="12.75" customHeight="1"/>
    <row r="65118" ht="12.75" customHeight="1"/>
    <row r="65119" ht="12.75" customHeight="1"/>
    <row r="65120" ht="12.75" customHeight="1"/>
    <row r="65121" ht="12.75" customHeight="1"/>
    <row r="65122" ht="12.75" customHeight="1"/>
    <row r="65123" ht="12.75" customHeight="1"/>
    <row r="65124" ht="12.75" customHeight="1"/>
    <row r="65125" ht="12.75" customHeight="1"/>
    <row r="65126" ht="12.75" customHeight="1"/>
    <row r="65127" ht="12.75" customHeight="1"/>
    <row r="65128" ht="12.75" customHeight="1"/>
    <row r="65129" ht="12.75" customHeight="1"/>
    <row r="65130" ht="12.75" customHeight="1"/>
    <row r="65131" ht="12.75" customHeight="1"/>
    <row r="65132" ht="12.75" customHeight="1"/>
    <row r="65133" ht="12.75" customHeight="1"/>
    <row r="65134" ht="12.75" customHeight="1"/>
    <row r="65135" ht="12.75" customHeight="1"/>
    <row r="65136" ht="12.75" customHeight="1"/>
    <row r="65137" ht="12.75" customHeight="1"/>
    <row r="65138" ht="12.75" customHeight="1"/>
    <row r="65139" ht="12.75" customHeight="1"/>
    <row r="65140" ht="12.75" customHeight="1"/>
    <row r="65141" ht="12.75" customHeight="1"/>
    <row r="65142" ht="12.75" customHeight="1"/>
    <row r="65143" ht="12.75" customHeight="1"/>
    <row r="65144" ht="12.75" customHeight="1"/>
    <row r="65145" ht="12.75" customHeight="1"/>
    <row r="65146" ht="12.75" customHeight="1"/>
    <row r="65147" ht="12.75" customHeight="1"/>
    <row r="65148" ht="12.75" customHeight="1"/>
    <row r="65149" ht="12.75" customHeight="1"/>
    <row r="65150" ht="12.75" customHeight="1"/>
    <row r="65151" ht="12.75" customHeight="1"/>
    <row r="65152" ht="12.75" customHeight="1"/>
    <row r="65153" ht="12.75" customHeight="1"/>
    <row r="65154" ht="12.75" customHeight="1"/>
    <row r="65155" ht="12.75" customHeight="1"/>
    <row r="65156" ht="12.75" customHeight="1"/>
    <row r="65157" ht="12.75" customHeight="1"/>
    <row r="65158" ht="12.75" customHeight="1"/>
    <row r="65159" ht="12.75" customHeight="1"/>
    <row r="65160" ht="12.75" customHeight="1"/>
    <row r="65161" ht="12.75" customHeight="1"/>
    <row r="65162" ht="12.75" customHeight="1"/>
    <row r="65163" ht="12.75" customHeight="1"/>
    <row r="65164" ht="12.75" customHeight="1"/>
    <row r="65165" ht="12.75" customHeight="1"/>
    <row r="65166" ht="12.75" customHeight="1"/>
    <row r="65167" ht="12.75" customHeight="1"/>
    <row r="65168" ht="12.75" customHeight="1"/>
    <row r="65169" ht="12.75" customHeight="1"/>
    <row r="65170" ht="12.75" customHeight="1"/>
    <row r="65171" ht="12.75" customHeight="1"/>
    <row r="65172" ht="12.75" customHeight="1"/>
    <row r="65173" ht="12.75" customHeight="1"/>
    <row r="65174" ht="12.75" customHeight="1"/>
    <row r="65175" ht="12.75" customHeight="1"/>
    <row r="65176" ht="12.75" customHeight="1"/>
    <row r="65177" ht="12.75" customHeight="1"/>
    <row r="65178" ht="12.75" customHeight="1"/>
    <row r="65179" ht="12.75" customHeight="1"/>
    <row r="65180" ht="12.75" customHeight="1"/>
    <row r="65181" ht="12.75" customHeight="1"/>
    <row r="65182" ht="12.75" customHeight="1"/>
    <row r="65183" ht="12.75" customHeight="1"/>
    <row r="65184" ht="12.75" customHeight="1"/>
    <row r="65185" ht="12.75" customHeight="1"/>
    <row r="65186" ht="12.75" customHeight="1"/>
    <row r="65187" ht="12.75" customHeight="1"/>
    <row r="65188" ht="12.75" customHeight="1"/>
    <row r="65189" ht="12.75" customHeight="1"/>
    <row r="65190" ht="12.75" customHeight="1"/>
    <row r="65191" ht="12.75" customHeight="1"/>
    <row r="65192" ht="12.75" customHeight="1"/>
    <row r="65193" ht="12.75" customHeight="1"/>
    <row r="65194" ht="12.75" customHeight="1"/>
    <row r="65195" ht="12.75" customHeight="1"/>
    <row r="65196" ht="12.75" customHeight="1"/>
    <row r="65197" ht="12.75" customHeight="1"/>
    <row r="65198" ht="12.75" customHeight="1"/>
    <row r="65199" ht="12.75" customHeight="1"/>
    <row r="65200" ht="12.75" customHeight="1"/>
    <row r="65201" ht="12.75" customHeight="1"/>
    <row r="65202" ht="12.75" customHeight="1"/>
    <row r="65203" ht="12.75" customHeight="1"/>
    <row r="65204" ht="12.75" customHeight="1"/>
    <row r="65205" ht="12.75" customHeight="1"/>
    <row r="65206" ht="12.75" customHeight="1"/>
    <row r="65207" ht="12.75" customHeight="1"/>
    <row r="65208" ht="12.75" customHeight="1"/>
    <row r="65209" ht="12.75" customHeight="1"/>
    <row r="65210" ht="12.75" customHeight="1"/>
    <row r="65211" ht="12.75" customHeight="1"/>
    <row r="65212" ht="12.75" customHeight="1"/>
    <row r="65213" ht="12.75" customHeight="1"/>
    <row r="65214" ht="12.75" customHeight="1"/>
    <row r="65215" ht="12.75" customHeight="1"/>
    <row r="65216" ht="12.75" customHeight="1"/>
    <row r="65217" ht="12.75" customHeight="1"/>
    <row r="65218" ht="12.75" customHeight="1"/>
    <row r="65219" ht="12.75" customHeight="1"/>
    <row r="65220" ht="12.75" customHeight="1"/>
    <row r="65221" ht="12.75" customHeight="1"/>
    <row r="65222" ht="12.75" customHeight="1"/>
    <row r="65223" ht="12.75" customHeight="1"/>
    <row r="65224" ht="12.75" customHeight="1"/>
    <row r="65225" ht="12.75" customHeight="1"/>
    <row r="65226" ht="12.75" customHeight="1"/>
    <row r="65227" ht="12.75" customHeight="1"/>
    <row r="65228" ht="12.75" customHeight="1"/>
    <row r="65229" ht="12.75" customHeight="1"/>
    <row r="65230" ht="12.75" customHeight="1"/>
    <row r="65231" ht="12.75" customHeight="1"/>
    <row r="65232" ht="12.75" customHeight="1"/>
    <row r="65233" ht="12.75" customHeight="1"/>
    <row r="65234" ht="12.75" customHeight="1"/>
    <row r="65235" ht="12.75" customHeight="1"/>
    <row r="65236" ht="12.75" customHeight="1"/>
    <row r="65237" ht="12.75" customHeight="1"/>
    <row r="65238" ht="12.75" customHeight="1"/>
    <row r="65239" ht="12.75" customHeight="1"/>
    <row r="65240" ht="12.75" customHeight="1"/>
    <row r="65241" ht="12.75" customHeight="1"/>
    <row r="65242" ht="12.75" customHeight="1"/>
    <row r="65243" ht="12.75" customHeight="1"/>
    <row r="65244" ht="12.75" customHeight="1"/>
    <row r="65245" ht="12.75" customHeight="1"/>
    <row r="65246" ht="12.75" customHeight="1"/>
    <row r="65247" ht="12.75" customHeight="1"/>
    <row r="65248" ht="12.75" customHeight="1"/>
    <row r="65249" ht="12.75" customHeight="1"/>
    <row r="65250" ht="12.75" customHeight="1"/>
    <row r="65251" ht="12.75" customHeight="1"/>
    <row r="65252" ht="12.75" customHeight="1"/>
    <row r="65253" ht="12.75" customHeight="1"/>
    <row r="65254" ht="12.75" customHeight="1"/>
    <row r="65255" ht="12.75" customHeight="1"/>
    <row r="65256" ht="12.75" customHeight="1"/>
    <row r="65257" ht="12.75" customHeight="1"/>
    <row r="65258" ht="12.75" customHeight="1"/>
    <row r="65259" ht="12.75" customHeight="1"/>
    <row r="65260" ht="12.75" customHeight="1"/>
    <row r="65261" ht="12.75" customHeight="1"/>
    <row r="65262" ht="12.75" customHeight="1"/>
    <row r="65263" ht="12.75" customHeight="1"/>
    <row r="65264" ht="12.75" customHeight="1"/>
    <row r="65265" ht="12.75" customHeight="1"/>
    <row r="65266" ht="12.75" customHeight="1"/>
    <row r="65267" ht="12.75" customHeight="1"/>
    <row r="65268" ht="12.75" customHeight="1"/>
    <row r="65269" ht="12.75" customHeight="1"/>
    <row r="65270" ht="12.75" customHeight="1"/>
    <row r="65271" ht="12.75" customHeight="1"/>
    <row r="65272" ht="12.75" customHeight="1"/>
    <row r="65273" ht="12.75" customHeight="1"/>
    <row r="65274" ht="12.75" customHeight="1"/>
    <row r="65275" ht="12.75" customHeight="1"/>
    <row r="65276" ht="12.75" customHeight="1"/>
    <row r="65277" ht="12.75" customHeight="1"/>
    <row r="65278" ht="12.75" customHeight="1"/>
    <row r="65279" ht="12.75" customHeight="1"/>
    <row r="65280" ht="12.75" customHeight="1"/>
    <row r="65281" ht="12.75" customHeight="1"/>
    <row r="65282" ht="12.75" customHeight="1"/>
    <row r="65283" ht="12.75" customHeight="1"/>
    <row r="65284" ht="12.75" customHeight="1"/>
    <row r="65285" ht="12.75" customHeight="1"/>
    <row r="65286" ht="12.75" customHeight="1"/>
    <row r="65287" ht="12.75" customHeight="1"/>
    <row r="65288" ht="12.75" customHeight="1"/>
    <row r="65289" ht="12.75" customHeight="1"/>
    <row r="65290" ht="12.75" customHeight="1"/>
    <row r="65291" ht="12.75" customHeight="1"/>
    <row r="65292" ht="12.75" customHeight="1"/>
    <row r="65293" ht="12.75" customHeight="1"/>
    <row r="65294" ht="12.75" customHeight="1"/>
    <row r="65295" ht="12.75" customHeight="1"/>
    <row r="65296" ht="12.75" customHeight="1"/>
    <row r="65297" ht="12.75" customHeight="1"/>
    <row r="65298" ht="12.75" customHeight="1"/>
    <row r="65299" ht="12.75" customHeight="1"/>
    <row r="65300" ht="12.75" customHeight="1"/>
    <row r="65301" ht="12.75" customHeight="1"/>
    <row r="65302" ht="12.75" customHeight="1"/>
    <row r="65303" ht="12.75" customHeight="1"/>
    <row r="65304" ht="12.75" customHeight="1"/>
    <row r="65305" ht="12.75" customHeight="1"/>
    <row r="65306" ht="12.75" customHeight="1"/>
    <row r="65307" ht="12.75" customHeight="1"/>
    <row r="65308" ht="12.75" customHeight="1"/>
    <row r="65309" ht="12.75" customHeight="1"/>
    <row r="65310" ht="12.75" customHeight="1"/>
    <row r="65311" ht="12.75" customHeight="1"/>
    <row r="65312" ht="12.75" customHeight="1"/>
    <row r="65313" ht="12.75" customHeight="1"/>
    <row r="65314" ht="12.75" customHeight="1"/>
    <row r="65315" ht="12.75" customHeight="1"/>
    <row r="65316" ht="12.75" customHeight="1"/>
    <row r="65317" ht="12.75" customHeight="1"/>
    <row r="65318" ht="12.75" customHeight="1"/>
    <row r="65319" ht="12.75" customHeight="1"/>
    <row r="65320" ht="12.75" customHeight="1"/>
    <row r="65321" ht="12.75" customHeight="1"/>
    <row r="65322" ht="12.75" customHeight="1"/>
    <row r="65323" ht="12.75" customHeight="1"/>
    <row r="65324" ht="12.75" customHeight="1"/>
    <row r="65325" ht="12.75" customHeight="1"/>
    <row r="65326" ht="12.75" customHeight="1"/>
    <row r="65327" ht="12.75" customHeight="1"/>
    <row r="65328" ht="12.75" customHeight="1"/>
    <row r="65329" ht="12.75" customHeight="1"/>
    <row r="65330" ht="12.75" customHeight="1"/>
    <row r="65331" ht="12.75" customHeight="1"/>
    <row r="65332" ht="12.75" customHeight="1"/>
    <row r="65333" ht="12.75" customHeight="1"/>
    <row r="65334" ht="12.75" customHeight="1"/>
    <row r="65335" ht="12.75" customHeight="1"/>
    <row r="65336" ht="12.75" customHeight="1"/>
    <row r="65337" ht="12.75" customHeight="1"/>
    <row r="65338" ht="12.75" customHeight="1"/>
    <row r="65339" ht="12.75" customHeight="1"/>
    <row r="65340" ht="12.75" customHeight="1"/>
    <row r="65341" ht="12.75" customHeight="1"/>
    <row r="65342" ht="12.75" customHeight="1"/>
    <row r="65343" ht="12.75" customHeight="1"/>
    <row r="65344" ht="12.75" customHeight="1"/>
    <row r="65345" ht="12.75" customHeight="1"/>
    <row r="65346" ht="12.75" customHeight="1"/>
    <row r="65347" ht="12.75" customHeight="1"/>
    <row r="65348" ht="12.75" customHeight="1"/>
    <row r="65349" ht="12.75" customHeight="1"/>
    <row r="65350" ht="12.75" customHeight="1"/>
    <row r="65351" ht="12.75" customHeight="1"/>
    <row r="65352" ht="12.75" customHeight="1"/>
    <row r="65353" ht="12.75" customHeight="1"/>
    <row r="65354" ht="12.75" customHeight="1"/>
    <row r="65355" ht="12.75" customHeight="1"/>
    <row r="65356" ht="12.75" customHeight="1"/>
    <row r="65357" ht="12.75" customHeight="1"/>
    <row r="65358" ht="12.75" customHeight="1"/>
    <row r="65359" ht="12.75" customHeight="1"/>
    <row r="65360" ht="12.75" customHeight="1"/>
    <row r="65361" ht="12.75" customHeight="1"/>
    <row r="65362" ht="12.75" customHeight="1"/>
    <row r="65363" ht="12.75" customHeight="1"/>
    <row r="65364" ht="12.75" customHeight="1"/>
    <row r="65365" ht="12.75" customHeight="1"/>
    <row r="65366" ht="12.75" customHeight="1"/>
    <row r="65367" ht="12.75" customHeight="1"/>
    <row r="65368" ht="12.75" customHeight="1"/>
    <row r="65369" ht="12.75" customHeight="1"/>
    <row r="65370" ht="12.75" customHeight="1"/>
    <row r="65371" ht="12.75" customHeight="1"/>
    <row r="65372" ht="12.75" customHeight="1"/>
    <row r="65373" ht="12.75" customHeight="1"/>
    <row r="65374" ht="12.75" customHeight="1"/>
    <row r="65375" ht="12.75" customHeight="1"/>
    <row r="65376" ht="12.75" customHeight="1"/>
    <row r="65377" ht="12.75" customHeight="1"/>
    <row r="65378" ht="12.75" customHeight="1"/>
    <row r="65379" ht="12.75" customHeight="1"/>
    <row r="65380" ht="12.75" customHeight="1"/>
    <row r="65381" ht="12.75" customHeight="1"/>
    <row r="65382" ht="12.75" customHeight="1"/>
    <row r="65383" ht="12.75" customHeight="1"/>
    <row r="65384" ht="12.75" customHeight="1"/>
    <row r="65385" ht="12.75" customHeight="1"/>
    <row r="65386" ht="12.75" customHeight="1"/>
    <row r="65387" ht="12.75" customHeight="1"/>
    <row r="65388" ht="12.75" customHeight="1"/>
    <row r="65389" ht="12.75" customHeight="1"/>
    <row r="65390" ht="12.75" customHeight="1"/>
    <row r="65391" ht="12.75" customHeight="1"/>
    <row r="65392" ht="12.75" customHeight="1"/>
    <row r="65393" ht="12.75" customHeight="1"/>
    <row r="65394" ht="12.75" customHeight="1"/>
    <row r="65395" ht="12.75" customHeight="1"/>
    <row r="65396" ht="12.75" customHeight="1"/>
    <row r="65397" ht="12.75" customHeight="1"/>
    <row r="65398" ht="12.75" customHeight="1"/>
    <row r="65399" ht="12.75" customHeight="1"/>
    <row r="65400" ht="12.75" customHeight="1"/>
    <row r="65401" ht="12.75" customHeight="1"/>
    <row r="65402" ht="12.75" customHeight="1"/>
    <row r="65403" ht="12.75" customHeight="1"/>
    <row r="65404" ht="12.75" customHeight="1"/>
    <row r="65405" ht="12.75" customHeight="1"/>
    <row r="65406" ht="12.75" customHeight="1"/>
    <row r="65407" ht="12.75" customHeight="1"/>
    <row r="65408" ht="12.75" customHeight="1"/>
    <row r="65409" ht="12.75" customHeight="1"/>
    <row r="65410" ht="12.75" customHeight="1"/>
    <row r="65411" ht="12.75" customHeight="1"/>
    <row r="65412" ht="12.75" customHeight="1"/>
    <row r="65413" ht="12.75" customHeight="1"/>
    <row r="65414" ht="12.75" customHeight="1"/>
    <row r="65415" ht="12.75" customHeight="1"/>
    <row r="65416" ht="12.75" customHeight="1"/>
    <row r="65417" ht="12.75" customHeight="1"/>
    <row r="65418" ht="12.75" customHeight="1"/>
    <row r="65419" ht="12.75" customHeight="1"/>
    <row r="65420" ht="12.75" customHeight="1"/>
    <row r="65421" ht="12.75" customHeight="1"/>
    <row r="65422" ht="12.75" customHeight="1"/>
    <row r="65423" ht="12.75" customHeight="1"/>
    <row r="65424" ht="12.75" customHeight="1"/>
    <row r="65425" ht="12.75" customHeight="1"/>
    <row r="65426" ht="12.75" customHeight="1"/>
    <row r="65427" ht="12.75" customHeight="1"/>
    <row r="65428" ht="12.75" customHeight="1"/>
    <row r="65429" ht="12.75" customHeight="1"/>
    <row r="65430" ht="12.75" customHeight="1"/>
    <row r="65431" ht="12.75" customHeight="1"/>
    <row r="65432" ht="12.75" customHeight="1"/>
    <row r="65433" ht="12.75" customHeight="1"/>
    <row r="65434" ht="12.75" customHeight="1"/>
    <row r="65435" ht="12.75" customHeight="1"/>
    <row r="65436" ht="12.75" customHeight="1"/>
    <row r="65437" ht="12.75" customHeight="1"/>
    <row r="65438" ht="12.75" customHeight="1"/>
    <row r="65439" ht="12.75" customHeight="1"/>
    <row r="65440" ht="12.75" customHeight="1"/>
    <row r="65441" ht="12.75" customHeight="1"/>
    <row r="65442" ht="12.75" customHeight="1"/>
    <row r="65443" ht="12.75" customHeight="1"/>
    <row r="65444" ht="12.75" customHeight="1"/>
    <row r="65445" ht="12.75" customHeight="1"/>
    <row r="65446" ht="12.75" customHeight="1"/>
    <row r="65447" ht="12.75" customHeight="1"/>
    <row r="65448" ht="12.75" customHeight="1"/>
    <row r="65449" ht="12.75" customHeight="1"/>
    <row r="65450" ht="12.75" customHeight="1"/>
    <row r="65451" ht="12.75" customHeight="1"/>
    <row r="65452" ht="12.75" customHeight="1"/>
    <row r="65453" ht="12.75" customHeight="1"/>
    <row r="65454" ht="12.75" customHeight="1"/>
    <row r="65455" ht="12.75" customHeight="1"/>
    <row r="65456" ht="12.75" customHeight="1"/>
    <row r="65457" ht="12.75" customHeight="1"/>
    <row r="65458" ht="12.75" customHeight="1"/>
    <row r="65459" ht="12.75" customHeight="1"/>
    <row r="65460" ht="12.75" customHeight="1"/>
    <row r="65461" ht="12.75" customHeight="1"/>
    <row r="65462" ht="12.75" customHeight="1"/>
    <row r="65463" ht="12.75" customHeight="1"/>
    <row r="65464" ht="12.75" customHeight="1"/>
    <row r="65465" ht="12.75" customHeight="1"/>
    <row r="65466" ht="12.75" customHeight="1"/>
    <row r="65467" ht="12.75" customHeight="1"/>
    <row r="65468" ht="12.75" customHeight="1"/>
    <row r="65469" ht="12.75" customHeight="1"/>
    <row r="65470" ht="12.75" customHeight="1"/>
    <row r="65471" ht="12.75" customHeight="1"/>
    <row r="65472" ht="12.75" customHeight="1"/>
    <row r="65473" ht="12.75" customHeight="1"/>
    <row r="65474" ht="12.75" customHeight="1"/>
    <row r="65475" ht="12.75" customHeight="1"/>
    <row r="65476" ht="12.75" customHeight="1"/>
    <row r="65477" ht="12.75" customHeight="1"/>
    <row r="65478" ht="12.75" customHeight="1"/>
    <row r="65479" ht="12.75" customHeight="1"/>
    <row r="65480" ht="12.75" customHeight="1"/>
    <row r="65481" ht="12.75" customHeight="1"/>
    <row r="65482" ht="12.75" customHeight="1"/>
    <row r="65483" ht="12.75" customHeight="1"/>
    <row r="65484" ht="12.75" customHeight="1"/>
    <row r="65485" ht="12.75" customHeight="1"/>
    <row r="65486" ht="12.75" customHeight="1"/>
    <row r="65487" ht="12.75" customHeight="1"/>
    <row r="65488" ht="12.75" customHeight="1"/>
    <row r="65489" ht="12.75" customHeight="1"/>
    <row r="65490" ht="12.75" customHeight="1"/>
    <row r="65491" ht="12.75" customHeight="1"/>
    <row r="65492" ht="12.75" customHeight="1"/>
    <row r="65493" ht="12.75" customHeight="1"/>
    <row r="65494" ht="12.75" customHeight="1"/>
    <row r="65495" ht="12.75" customHeight="1"/>
    <row r="65496" ht="12.75" customHeight="1"/>
    <row r="65497" ht="12.75" customHeight="1"/>
    <row r="65498" ht="12.75" customHeight="1"/>
    <row r="65499" ht="12.75" customHeight="1"/>
    <row r="65500" ht="12.75" customHeight="1"/>
    <row r="65501" ht="12.75" customHeight="1"/>
    <row r="65502" ht="12.75" customHeight="1"/>
    <row r="65503" ht="12.75" customHeight="1"/>
    <row r="65504" ht="12.75" customHeight="1"/>
    <row r="65505" ht="12.75" customHeight="1"/>
    <row r="65506" ht="12.75" customHeight="1"/>
    <row r="65507" ht="12.75" customHeight="1"/>
    <row r="65508" ht="12.75" customHeight="1"/>
    <row r="65509" ht="12.75" customHeight="1"/>
    <row r="65510" ht="12.75" customHeight="1"/>
    <row r="65511" ht="12.75" customHeight="1"/>
    <row r="65512" ht="12.75" customHeight="1"/>
    <row r="65513" ht="12.75" customHeight="1"/>
    <row r="65514" ht="12.75" customHeight="1"/>
    <row r="65515" ht="12.75" customHeight="1"/>
    <row r="65516" ht="12.75" customHeight="1"/>
    <row r="65517" ht="12.75" customHeight="1"/>
    <row r="65518" ht="12.75" customHeight="1"/>
    <row r="65519" ht="12.75" customHeight="1"/>
    <row r="65520" ht="12.75" customHeight="1"/>
    <row r="65521" ht="12.75" customHeight="1"/>
    <row r="65522" ht="12.75" customHeight="1"/>
    <row r="65523" ht="12.75" customHeight="1"/>
    <row r="65524" ht="12.75" customHeight="1"/>
    <row r="65525" ht="12.75" customHeight="1"/>
    <row r="65526" ht="12.75" customHeight="1"/>
    <row r="65527" ht="12.75" customHeight="1"/>
    <row r="65528" ht="12.75" customHeight="1"/>
    <row r="65529" ht="12.75" customHeight="1"/>
    <row r="65530" ht="12.75" customHeight="1"/>
    <row r="65531" ht="12.75" customHeight="1"/>
    <row r="65532" ht="12.75" customHeight="1"/>
    <row r="65533" ht="12.75" customHeight="1"/>
    <row r="65534" ht="12.75" customHeight="1"/>
    <row r="65535" ht="12.75" customHeight="1"/>
    <row r="65536" ht="12.75" customHeight="1"/>
    <row r="65537" ht="12.75" customHeight="1"/>
    <row r="65538" ht="12.75" customHeight="1"/>
    <row r="65539" ht="12.75" customHeight="1"/>
    <row r="65540" ht="12.75" customHeight="1"/>
    <row r="65541" ht="12.75" customHeight="1"/>
    <row r="65542" ht="12.75" customHeight="1"/>
    <row r="65543" ht="12.75" customHeight="1"/>
    <row r="65544" ht="12.75" customHeight="1"/>
    <row r="65545" ht="12.75" customHeight="1"/>
    <row r="65546" ht="12.75" customHeight="1"/>
    <row r="65547" ht="12.75" customHeight="1"/>
    <row r="65548" ht="12.75" customHeight="1"/>
    <row r="65549" ht="12.75" customHeight="1"/>
    <row r="65550" ht="12.75" customHeight="1"/>
    <row r="65551" ht="12.75" customHeight="1"/>
    <row r="65552" ht="12.75" customHeight="1"/>
    <row r="65553" ht="12.75" customHeight="1"/>
    <row r="65554" ht="12.75" customHeight="1"/>
    <row r="65555" ht="12.75" customHeight="1"/>
    <row r="65556" ht="12.75" customHeight="1"/>
    <row r="65557" ht="12.75" customHeight="1"/>
    <row r="65558" ht="12.75" customHeight="1"/>
    <row r="65559" ht="12.75" customHeight="1"/>
    <row r="65560" ht="12.75" customHeight="1"/>
    <row r="65561" ht="12.75" customHeight="1"/>
    <row r="65562" ht="12.75" customHeight="1"/>
    <row r="65563" ht="12.75" customHeight="1"/>
    <row r="65564" ht="12.75" customHeight="1"/>
    <row r="65565" ht="12.75" customHeight="1"/>
    <row r="65566" ht="12.75" customHeight="1"/>
    <row r="65567" ht="12.75" customHeight="1"/>
  </sheetData>
  <sheetProtection selectLockedCells="1" selectUnlockedCells="1"/>
  <mergeCells count="2">
    <mergeCell ref="C65:G65"/>
    <mergeCell ref="C66:G66"/>
  </mergeCells>
  <pageMargins left="0.39370078740157483" right="0.39370078740157483" top="0.39370078740157483" bottom="0.78740157480314965" header="0.51181102362204722" footer="0.39370078740157483"/>
  <pageSetup paperSize="9" scale="74" firstPageNumber="8" orientation="portrait" useFirstPageNumber="1" r:id="rId1"/>
  <headerFooter alignWithMargins="0">
    <oddFooter>&amp;L&amp;"Arial,обычный"&amp;9* Під замовлення (відсутні в складському залишку).
Ціни в грн з ПДВ станом на 02.01.2021. ТОВ "АБЕТОН", м. Київ, вул. Якутська, 5, тел. (044) 355-06-06, www.abeton.ua&amp;R&amp;"Times New Roman,обычный"&amp;12&amp;P</oddFooter>
  </headerFooter>
  <rowBreaks count="1" manualBreakCount="1">
    <brk id="69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65544"/>
  <sheetViews>
    <sheetView view="pageBreakPreview" topLeftCell="B1" zoomScaleNormal="115" zoomScaleSheetLayoutView="100" workbookViewId="0">
      <selection activeCell="H25" sqref="H25:H38"/>
    </sheetView>
  </sheetViews>
  <sheetFormatPr defaultColWidth="8.5703125" defaultRowHeight="14.65" customHeight="1" outlineLevelCol="1"/>
  <cols>
    <col min="1" max="1" width="17.7109375" style="1" hidden="1" customWidth="1" outlineLevel="1"/>
    <col min="2" max="2" width="2" style="1" customWidth="1" collapsed="1"/>
    <col min="3" max="3" width="26.85546875" style="1" customWidth="1"/>
    <col min="4" max="4" width="12.7109375" style="1" customWidth="1"/>
    <col min="5" max="5" width="17.85546875" style="1" customWidth="1"/>
    <col min="6" max="6" width="11.140625" style="1" customWidth="1"/>
    <col min="7" max="7" width="7.42578125" style="1" customWidth="1"/>
    <col min="8" max="8" width="10.42578125" style="262" customWidth="1"/>
    <col min="9" max="9" width="8.5703125" style="263" customWidth="1"/>
    <col min="10" max="10" width="12.7109375" style="1" customWidth="1"/>
    <col min="11" max="11" width="8.5703125" customWidth="1"/>
    <col min="12" max="242" width="8.5703125" style="1" customWidth="1"/>
  </cols>
  <sheetData>
    <row r="1" spans="1:242" ht="36" customHeight="1">
      <c r="B1"/>
      <c r="C1" s="264" t="s">
        <v>680</v>
      </c>
      <c r="D1"/>
      <c r="I1" s="265"/>
    </row>
    <row r="2" spans="1:242" ht="14.1" customHeight="1">
      <c r="A2"/>
      <c r="B2"/>
      <c r="C2"/>
      <c r="D2"/>
      <c r="E2"/>
      <c r="F2"/>
      <c r="G2"/>
      <c r="H2"/>
      <c r="I2"/>
      <c r="J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</row>
    <row r="3" spans="1:242" ht="18.95" customHeight="1">
      <c r="A3" s="9"/>
      <c r="B3" s="401"/>
      <c r="C3" s="266" t="s">
        <v>681</v>
      </c>
      <c r="D3" s="6"/>
      <c r="E3" s="6"/>
      <c r="F3" s="6"/>
      <c r="G3" s="6"/>
      <c r="H3" s="267"/>
      <c r="I3" s="7"/>
      <c r="J3"/>
      <c r="IF3"/>
      <c r="IG3"/>
      <c r="IH3"/>
    </row>
    <row r="4" spans="1:242" s="10" customFormat="1" ht="26.25" customHeight="1">
      <c r="A4" s="268"/>
      <c r="B4" s="269"/>
      <c r="C4" s="62" t="s">
        <v>1</v>
      </c>
      <c r="D4" s="13" t="s">
        <v>3</v>
      </c>
      <c r="E4" s="13" t="s">
        <v>281</v>
      </c>
      <c r="F4" s="13" t="s">
        <v>85</v>
      </c>
      <c r="G4" s="270" t="s">
        <v>6</v>
      </c>
      <c r="H4" s="271" t="s">
        <v>325</v>
      </c>
      <c r="I4" s="12"/>
      <c r="J4"/>
      <c r="K4"/>
    </row>
    <row r="5" spans="1:242" ht="15" customHeight="1">
      <c r="A5" s="177" t="s">
        <v>682</v>
      </c>
      <c r="B5" s="272"/>
      <c r="C5" s="333" t="s">
        <v>683</v>
      </c>
      <c r="D5" s="334">
        <v>900</v>
      </c>
      <c r="E5" s="334">
        <v>1490</v>
      </c>
      <c r="F5" s="334">
        <v>1670</v>
      </c>
      <c r="G5" s="335">
        <v>1750</v>
      </c>
      <c r="H5" s="438" t="str">
        <f>IF(ISERROR(INDEX([1]Лист1!$B$1:$B$10029,MATCH(A5,[1]Лист1!$A$1:$A$10029,0),1)),"",INDEX([1]Лист1!$B$1:$B$10029,MATCH(A5,[1]Лист1!$A$1:$A$10029,0),1))</f>
        <v>6 100,00</v>
      </c>
      <c r="I5" s="7"/>
      <c r="J5"/>
      <c r="IF5"/>
      <c r="IG5"/>
      <c r="IH5"/>
    </row>
    <row r="6" spans="1:242" ht="15" customHeight="1">
      <c r="A6" s="177" t="s">
        <v>684</v>
      </c>
      <c r="B6" s="272"/>
      <c r="C6" s="276" t="s">
        <v>685</v>
      </c>
      <c r="D6" s="336">
        <v>900</v>
      </c>
      <c r="E6" s="336">
        <v>1490</v>
      </c>
      <c r="F6" s="336">
        <v>2000</v>
      </c>
      <c r="G6" s="284">
        <v>1950</v>
      </c>
      <c r="H6" s="439" t="str">
        <f>IF(ISERROR(INDEX([1]Лист1!$B$1:$B$10029,MATCH(A6,[1]Лист1!$A$1:$A$10029,0),1)),"",INDEX([1]Лист1!$B$1:$B$10029,MATCH(A6,[1]Лист1!$A$1:$A$10029,0),1))</f>
        <v>9 355,00</v>
      </c>
      <c r="I6" s="7"/>
      <c r="J6"/>
      <c r="IF6"/>
      <c r="IG6"/>
      <c r="IH6"/>
    </row>
    <row r="7" spans="1:242" s="17" customFormat="1" ht="15" customHeight="1">
      <c r="A7" s="177" t="s">
        <v>686</v>
      </c>
      <c r="B7" s="279"/>
      <c r="C7" s="334" t="s">
        <v>687</v>
      </c>
      <c r="D7" s="334">
        <v>900</v>
      </c>
      <c r="E7" s="334">
        <v>1490</v>
      </c>
      <c r="F7" s="334">
        <v>2330</v>
      </c>
      <c r="G7" s="337">
        <v>2125</v>
      </c>
      <c r="H7" s="438" t="str">
        <f>IF(ISERROR(INDEX([1]Лист1!$B$1:$B$10029,MATCH(A7,[1]Лист1!$A$1:$A$10029,0),1)),"",INDEX([1]Лист1!$B$1:$B$10029,MATCH(A7,[1]Лист1!$A$1:$A$10029,0),1))</f>
        <v>9 871,00</v>
      </c>
      <c r="I7" s="21"/>
      <c r="J7"/>
      <c r="K7"/>
    </row>
    <row r="8" spans="1:242" s="17" customFormat="1" ht="15" customHeight="1">
      <c r="A8" s="177" t="s">
        <v>688</v>
      </c>
      <c r="B8" s="279"/>
      <c r="C8" s="336" t="s">
        <v>689</v>
      </c>
      <c r="D8" s="336">
        <v>1400</v>
      </c>
      <c r="E8" s="336">
        <v>1490</v>
      </c>
      <c r="F8" s="336">
        <v>2670</v>
      </c>
      <c r="G8" s="338">
        <v>3900</v>
      </c>
      <c r="H8" s="439" t="str">
        <f>IF(ISERROR(INDEX([1]Лист1!$B$1:$B$10029,MATCH(A8,[1]Лист1!$A$1:$A$10029,0),1)),"",INDEX([1]Лист1!$B$1:$B$10029,MATCH(A8,[1]Лист1!$A$1:$A$10029,0),1))</f>
        <v>12 898,00</v>
      </c>
      <c r="I8" s="21"/>
      <c r="J8"/>
      <c r="K8"/>
    </row>
    <row r="9" spans="1:242" s="17" customFormat="1" ht="15" customHeight="1">
      <c r="A9" s="177" t="s">
        <v>690</v>
      </c>
      <c r="B9" s="279"/>
      <c r="C9" s="334" t="s">
        <v>691</v>
      </c>
      <c r="D9" s="334">
        <v>1400</v>
      </c>
      <c r="E9" s="334">
        <v>1490</v>
      </c>
      <c r="F9" s="334">
        <v>3000</v>
      </c>
      <c r="G9" s="339">
        <v>4150</v>
      </c>
      <c r="H9" s="438" t="str">
        <f>IF(ISERROR(INDEX([1]Лист1!$B$1:$B$10029,MATCH(A9,[1]Лист1!$A$1:$A$10029,0),1)),"",INDEX([1]Лист1!$B$1:$B$10029,MATCH(A9,[1]Лист1!$A$1:$A$10029,0),1))</f>
        <v>13 332,00</v>
      </c>
      <c r="I9" s="21"/>
      <c r="J9"/>
      <c r="K9"/>
    </row>
    <row r="10" spans="1:242" s="17" customFormat="1" ht="15" customHeight="1">
      <c r="A10" s="177" t="s">
        <v>1249</v>
      </c>
      <c r="B10" s="279"/>
      <c r="C10" s="336" t="s">
        <v>1248</v>
      </c>
      <c r="D10" s="336">
        <v>1400</v>
      </c>
      <c r="E10" s="336">
        <v>1490</v>
      </c>
      <c r="F10" s="336">
        <v>3330</v>
      </c>
      <c r="G10" s="338">
        <v>4480</v>
      </c>
      <c r="H10" s="439" t="str">
        <f>IF(ISERROR(INDEX([1]Лист1!$B$1:$B$10029,MATCH(A10,[1]Лист1!$A$1:$A$10029,0),1)),"",INDEX([1]Лист1!$B$1:$B$10029,MATCH(A10,[1]Лист1!$A$1:$A$10029,0),1))</f>
        <v>17 262,00</v>
      </c>
      <c r="I10" s="21"/>
      <c r="J10"/>
      <c r="K10"/>
    </row>
    <row r="11" spans="1:242" s="17" customFormat="1" ht="15" customHeight="1">
      <c r="A11" s="177" t="s">
        <v>692</v>
      </c>
      <c r="B11" s="279"/>
      <c r="C11" s="333" t="s">
        <v>693</v>
      </c>
      <c r="D11" s="334">
        <v>1400</v>
      </c>
      <c r="E11" s="334">
        <v>1490</v>
      </c>
      <c r="F11" s="334">
        <v>3670</v>
      </c>
      <c r="G11" s="335">
        <v>4625</v>
      </c>
      <c r="H11" s="438" t="str">
        <f>IF(ISERROR(INDEX([1]Лист1!$B$1:$B$10029,MATCH(A11,[1]Лист1!$A$1:$A$10029,0),1)),"",INDEX([1]Лист1!$B$1:$B$10029,MATCH(A11,[1]Лист1!$A$1:$A$10029,0),1))</f>
        <v>19 879,00</v>
      </c>
      <c r="I11" s="21"/>
      <c r="J11"/>
      <c r="K11"/>
    </row>
    <row r="12" spans="1:242" s="17" customFormat="1" ht="15" customHeight="1">
      <c r="A12" s="177" t="s">
        <v>696</v>
      </c>
      <c r="B12" s="279"/>
      <c r="C12" s="336" t="s">
        <v>1251</v>
      </c>
      <c r="D12" s="336">
        <v>1400</v>
      </c>
      <c r="E12" s="336">
        <v>1490</v>
      </c>
      <c r="F12" s="336">
        <v>4000</v>
      </c>
      <c r="G12" s="284">
        <v>4910</v>
      </c>
      <c r="H12" s="439" t="str">
        <f>IF(ISERROR(INDEX([1]Лист1!$B$1:$B$10029,MATCH(A12,[1]Лист1!$A$1:$A$10029,0),1)),"",INDEX([1]Лист1!$B$1:$B$10029,MATCH(A12,[1]Лист1!$A$1:$A$10029,0),1))</f>
        <v>22 600,00</v>
      </c>
      <c r="I12" s="21"/>
      <c r="J12"/>
      <c r="K12"/>
    </row>
    <row r="13" spans="1:242" s="179" customFormat="1" ht="15" customHeight="1">
      <c r="A13" s="177" t="s">
        <v>694</v>
      </c>
      <c r="B13" s="286"/>
      <c r="C13" s="334" t="s">
        <v>695</v>
      </c>
      <c r="D13" s="334">
        <v>1400</v>
      </c>
      <c r="E13" s="334">
        <v>1490</v>
      </c>
      <c r="F13" s="334">
        <v>4330</v>
      </c>
      <c r="G13" s="340">
        <v>5025</v>
      </c>
      <c r="H13" s="438" t="str">
        <f>IF(ISERROR(INDEX([1]Лист1!$B$1:$B$10029,MATCH(A13,[1]Лист1!$A$1:$A$10029,0),1)),"",INDEX([1]Лист1!$B$1:$B$10029,MATCH(A13,[1]Лист1!$A$1:$A$10029,0),1))</f>
        <v>26 023,00</v>
      </c>
      <c r="I13" s="290"/>
      <c r="J13"/>
      <c r="K13"/>
    </row>
    <row r="14" spans="1:242" s="179" customFormat="1" ht="15" customHeight="1">
      <c r="A14" s="177" t="s">
        <v>1253</v>
      </c>
      <c r="B14" s="286"/>
      <c r="C14" s="336" t="s">
        <v>1252</v>
      </c>
      <c r="D14" s="336">
        <v>1600</v>
      </c>
      <c r="E14" s="336">
        <v>1490</v>
      </c>
      <c r="F14" s="336">
        <v>4670</v>
      </c>
      <c r="G14" s="338">
        <v>7530</v>
      </c>
      <c r="H14" s="439" t="str">
        <f>IF(ISERROR(INDEX([1]Лист1!$B$1:$B$10029,MATCH(A14,[1]Лист1!$A$1:$A$10029,0),1)),"",INDEX([1]Лист1!$B$1:$B$10029,MATCH(A14,[1]Лист1!$A$1:$A$10029,0),1))</f>
        <v>28 510,00</v>
      </c>
      <c r="I14" s="290"/>
      <c r="J14"/>
      <c r="K14"/>
    </row>
    <row r="15" spans="1:242" s="179" customFormat="1" ht="15" customHeight="1">
      <c r="A15" s="177" t="s">
        <v>1254</v>
      </c>
      <c r="B15" s="286"/>
      <c r="C15" s="333" t="s">
        <v>1255</v>
      </c>
      <c r="D15" s="334">
        <v>1600</v>
      </c>
      <c r="E15" s="334">
        <v>1490</v>
      </c>
      <c r="F15" s="334">
        <v>5000</v>
      </c>
      <c r="G15" s="335">
        <v>7880</v>
      </c>
      <c r="H15" s="438" t="str">
        <f>IF(ISERROR(INDEX([1]Лист1!$B$1:$B$10029,MATCH(A15,[1]Лист1!$A$1:$A$10029,0),1)),"",INDEX([1]Лист1!$B$1:$B$10029,MATCH(A15,[1]Лист1!$A$1:$A$10029,0),1))</f>
        <v>36 780,00</v>
      </c>
      <c r="I15" s="290"/>
      <c r="J15"/>
      <c r="K15"/>
    </row>
    <row r="16" spans="1:242" s="179" customFormat="1" ht="15" customHeight="1">
      <c r="A16" s="177" t="s">
        <v>1250</v>
      </c>
      <c r="B16" s="286"/>
      <c r="C16" s="336" t="s">
        <v>697</v>
      </c>
      <c r="D16" s="336">
        <v>1600</v>
      </c>
      <c r="E16" s="336">
        <v>1490</v>
      </c>
      <c r="F16" s="336">
        <v>5330</v>
      </c>
      <c r="G16" s="292">
        <v>8075</v>
      </c>
      <c r="H16" s="439" t="str">
        <f>IF(ISERROR(INDEX([1]Лист1!$B$1:$B$10029,MATCH(A16,[1]Лист1!$A$1:$A$10029,0),1)),"",INDEX([1]Лист1!$B$1:$B$10029,MATCH(A16,[1]Лист1!$A$1:$A$10029,0),1))</f>
        <v>40 350,00</v>
      </c>
      <c r="I16" s="290"/>
      <c r="J16"/>
      <c r="K16"/>
    </row>
    <row r="17" spans="1:254" s="179" customFormat="1" ht="15" customHeight="1">
      <c r="A17" s="177" t="s">
        <v>698</v>
      </c>
      <c r="B17" s="286"/>
      <c r="C17" s="334" t="s">
        <v>699</v>
      </c>
      <c r="D17" s="334">
        <v>1600</v>
      </c>
      <c r="E17" s="334">
        <v>1490</v>
      </c>
      <c r="F17" s="334">
        <v>5670</v>
      </c>
      <c r="G17" s="337">
        <v>8325</v>
      </c>
      <c r="H17" s="438" t="str">
        <f>IF(ISERROR(INDEX([1]Лист1!$B$1:$B$10029,MATCH(A17,[1]Лист1!$A$1:$A$10029,0),1)),"",INDEX([1]Лист1!$B$1:$B$10029,MATCH(A17,[1]Лист1!$A$1:$A$10029,0),1))</f>
        <v>41 659,00</v>
      </c>
      <c r="I17" s="290"/>
      <c r="J17"/>
      <c r="K17"/>
    </row>
    <row r="18" spans="1:254" s="179" customFormat="1" ht="15" customHeight="1">
      <c r="A18" s="177" t="s">
        <v>1257</v>
      </c>
      <c r="B18" s="286"/>
      <c r="C18" s="336" t="s">
        <v>1256</v>
      </c>
      <c r="D18" s="336">
        <v>1600</v>
      </c>
      <c r="E18" s="336">
        <v>1490</v>
      </c>
      <c r="F18" s="336">
        <v>6000</v>
      </c>
      <c r="G18" s="338">
        <v>8770</v>
      </c>
      <c r="H18" s="439" t="str">
        <f>IF(ISERROR(INDEX([1]Лист1!$B$1:$B$10029,MATCH(A18,[1]Лист1!$A$1:$A$10029,0),1)),"",INDEX([1]Лист1!$B$1:$B$10029,MATCH(A18,[1]Лист1!$A$1:$A$10029,0),1))</f>
        <v>45 920,00</v>
      </c>
      <c r="I18" s="290"/>
      <c r="J18"/>
      <c r="K18"/>
    </row>
    <row r="19" spans="1:254" s="179" customFormat="1" ht="15" customHeight="1">
      <c r="A19" s="177" t="s">
        <v>700</v>
      </c>
      <c r="B19" s="286"/>
      <c r="C19" s="333" t="s">
        <v>701</v>
      </c>
      <c r="D19" s="334">
        <v>1600</v>
      </c>
      <c r="E19" s="334">
        <v>1490</v>
      </c>
      <c r="F19" s="334">
        <v>6330</v>
      </c>
      <c r="G19" s="335">
        <v>8750</v>
      </c>
      <c r="H19" s="438" t="str">
        <f>IF(ISERROR(INDEX([1]Лист1!$B$1:$B$10029,MATCH(A19,[1]Лист1!$A$1:$A$10029,0),1)),"",INDEX([1]Лист1!$B$1:$B$10029,MATCH(A19,[1]Лист1!$A$1:$A$10029,0),1))</f>
        <v>44 478,00</v>
      </c>
      <c r="I19" s="290"/>
      <c r="J19"/>
      <c r="K19"/>
    </row>
    <row r="20" spans="1:254" s="179" customFormat="1" ht="15" customHeight="1">
      <c r="A20" s="177" t="s">
        <v>702</v>
      </c>
      <c r="C20" s="336" t="s">
        <v>703</v>
      </c>
      <c r="D20" s="336">
        <v>2000</v>
      </c>
      <c r="E20" s="336">
        <v>1480</v>
      </c>
      <c r="F20" s="336">
        <v>7000</v>
      </c>
      <c r="G20" s="338">
        <v>12425</v>
      </c>
      <c r="H20" s="439" t="str">
        <f>IF(ISERROR(INDEX([1]Лист1!$B$1:$B$10029,MATCH(A20,[1]Лист1!$A$1:$A$10029,0),1)),"",INDEX([1]Лист1!$B$1:$B$10029,MATCH(A20,[1]Лист1!$A$1:$A$10029,0),1))</f>
        <v>54 171,00</v>
      </c>
      <c r="I20" s="290"/>
      <c r="J20"/>
      <c r="K20"/>
    </row>
    <row r="21" spans="1:254" s="179" customFormat="1" ht="15" customHeight="1">
      <c r="A21" s="177" t="s">
        <v>704</v>
      </c>
      <c r="B21"/>
      <c r="C21" s="333" t="s">
        <v>705</v>
      </c>
      <c r="D21" s="334">
        <v>2000</v>
      </c>
      <c r="E21" s="334">
        <v>1480</v>
      </c>
      <c r="F21" s="334">
        <v>8000</v>
      </c>
      <c r="G21" s="335">
        <v>13100</v>
      </c>
      <c r="H21" s="438" t="str">
        <f>IF(ISERROR(INDEX([1]Лист1!$B$1:$B$10029,MATCH(A21,[1]Лист1!$A$1:$A$10029,0),1)),"",INDEX([1]Лист1!$B$1:$B$10029,MATCH(A21,[1]Лист1!$A$1:$A$10029,0),1))</f>
        <v>62 335,00</v>
      </c>
      <c r="I21" s="290"/>
      <c r="J21"/>
      <c r="K21"/>
    </row>
    <row r="22" spans="1:254" s="10" customFormat="1" ht="24" customHeight="1">
      <c r="A22" s="268"/>
      <c r="B22" s="269"/>
      <c r="C22"/>
      <c r="D22"/>
      <c r="E22"/>
      <c r="F22"/>
      <c r="G22"/>
      <c r="H22"/>
      <c r="I22" s="12"/>
      <c r="J22"/>
      <c r="K22"/>
    </row>
    <row r="23" spans="1:254" s="179" customFormat="1" ht="24" customHeight="1">
      <c r="A23" s="294"/>
      <c r="B23" s="401"/>
      <c r="C23" s="266" t="s">
        <v>681</v>
      </c>
      <c r="D23" s="34"/>
      <c r="E23" s="34"/>
      <c r="F23" s="34"/>
      <c r="G23" s="34"/>
      <c r="H23" s="299"/>
      <c r="I23" s="290"/>
      <c r="J23" s="177"/>
      <c r="K23"/>
    </row>
    <row r="24" spans="1:254" s="179" customFormat="1" ht="27.75" customHeight="1">
      <c r="A24" s="294"/>
      <c r="B24" s="1"/>
      <c r="C24" s="62" t="s">
        <v>1</v>
      </c>
      <c r="D24" s="13" t="s">
        <v>3</v>
      </c>
      <c r="E24" s="13" t="s">
        <v>281</v>
      </c>
      <c r="F24" s="13" t="s">
        <v>85</v>
      </c>
      <c r="G24" s="270" t="s">
        <v>6</v>
      </c>
      <c r="H24" s="271" t="s">
        <v>325</v>
      </c>
      <c r="I24" s="290"/>
      <c r="J24"/>
      <c r="K24"/>
    </row>
    <row r="25" spans="1:254" s="4" customFormat="1" ht="15" customHeight="1">
      <c r="A25" s="177" t="s">
        <v>706</v>
      </c>
      <c r="B25" s="1"/>
      <c r="C25" s="334" t="s">
        <v>707</v>
      </c>
      <c r="D25" s="334">
        <v>900</v>
      </c>
      <c r="E25" s="334">
        <v>1490</v>
      </c>
      <c r="F25" s="341" t="s">
        <v>708</v>
      </c>
      <c r="G25" s="342">
        <v>575</v>
      </c>
      <c r="H25" s="438" t="str">
        <f>IF(ISERROR(INDEX([1]Лист1!$B$1:$B$10029,MATCH(A25,[1]Лист1!$A$1:$A$10029,0),1)),"",INDEX([1]Лист1!$B$1:$B$10029,MATCH(A25,[1]Лист1!$A$1:$A$10029,0),1))</f>
        <v>2 164,00</v>
      </c>
      <c r="I25" s="7"/>
      <c r="J25"/>
      <c r="K25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</row>
    <row r="26" spans="1:254" s="344" customFormat="1" ht="15" customHeight="1">
      <c r="A26" s="177" t="s">
        <v>709</v>
      </c>
      <c r="B26" s="269"/>
      <c r="C26" s="336" t="s">
        <v>710</v>
      </c>
      <c r="D26" s="336">
        <v>1100</v>
      </c>
      <c r="E26" s="336">
        <v>1490</v>
      </c>
      <c r="F26" s="343" t="s">
        <v>711</v>
      </c>
      <c r="G26" s="338">
        <v>700</v>
      </c>
      <c r="H26" s="439" t="str">
        <f>IF(ISERROR(INDEX([1]Лист1!$B$1:$B$10029,MATCH(A26,[1]Лист1!$A$1:$A$10029,0),1)),"",INDEX([1]Лист1!$B$1:$B$10029,MATCH(A26,[1]Лист1!$A$1:$A$10029,0),1))</f>
        <v>2 393,00</v>
      </c>
      <c r="I26" s="15"/>
      <c r="J26"/>
      <c r="K26"/>
    </row>
    <row r="27" spans="1:254" s="23" customFormat="1" ht="15" customHeight="1">
      <c r="A27" s="177" t="s">
        <v>712</v>
      </c>
      <c r="B27" s="286"/>
      <c r="C27" s="334" t="s">
        <v>713</v>
      </c>
      <c r="D27" s="334">
        <v>1300</v>
      </c>
      <c r="E27" s="334">
        <v>1490</v>
      </c>
      <c r="F27" s="341" t="s">
        <v>714</v>
      </c>
      <c r="G27" s="340">
        <v>800</v>
      </c>
      <c r="H27" s="438" t="str">
        <f>IF(ISERROR(INDEX([1]Лист1!$B$1:$B$10029,MATCH(A27,[1]Лист1!$A$1:$A$10029,0),1)),"",INDEX([1]Лист1!$B$1:$B$10029,MATCH(A27,[1]Лист1!$A$1:$A$10029,0),1))</f>
        <v>3 105,00</v>
      </c>
      <c r="I27" s="28"/>
      <c r="J27" s="42"/>
      <c r="K27"/>
    </row>
    <row r="28" spans="1:254" ht="15" customHeight="1">
      <c r="A28" s="177" t="s">
        <v>715</v>
      </c>
      <c r="C28" s="336" t="s">
        <v>716</v>
      </c>
      <c r="D28" s="336">
        <v>1000</v>
      </c>
      <c r="E28" s="336">
        <v>1490</v>
      </c>
      <c r="F28" s="343" t="s">
        <v>717</v>
      </c>
      <c r="G28" s="338">
        <v>850</v>
      </c>
      <c r="H28" s="439" t="str">
        <f>IF(ISERROR(INDEX([1]Лист1!$B$1:$B$10029,MATCH(A28,[1]Лист1!$A$1:$A$10029,0),1)),"",INDEX([1]Лист1!$B$1:$B$10029,MATCH(A28,[1]Лист1!$A$1:$A$10029,0),1))</f>
        <v>3 131,00</v>
      </c>
    </row>
    <row r="29" spans="1:254" ht="15" customHeight="1">
      <c r="A29" s="177" t="s">
        <v>718</v>
      </c>
      <c r="C29" s="334" t="s">
        <v>719</v>
      </c>
      <c r="D29" s="334">
        <v>1200</v>
      </c>
      <c r="E29" s="334">
        <v>1490</v>
      </c>
      <c r="F29" s="341" t="s">
        <v>720</v>
      </c>
      <c r="G29" s="345">
        <v>1000</v>
      </c>
      <c r="H29" s="438" t="str">
        <f>IF(ISERROR(INDEX([1]Лист1!$B$1:$B$10029,MATCH(A29,[1]Лист1!$A$1:$A$10029,0),1)),"",INDEX([1]Лист1!$B$1:$B$10029,MATCH(A29,[1]Лист1!$A$1:$A$10029,0),1))</f>
        <v>3 667,00</v>
      </c>
    </row>
    <row r="30" spans="1:254" ht="15" customHeight="1">
      <c r="A30" s="177" t="s">
        <v>1258</v>
      </c>
      <c r="C30" s="336" t="s">
        <v>1259</v>
      </c>
      <c r="D30" s="336">
        <v>1400</v>
      </c>
      <c r="E30" s="336">
        <v>1490</v>
      </c>
      <c r="F30" s="343" t="s">
        <v>1260</v>
      </c>
      <c r="G30" s="338">
        <v>1130</v>
      </c>
      <c r="H30" s="439" t="str">
        <f>IF(ISERROR(INDEX([1]Лист1!$B$1:$B$10029,MATCH(A30,[1]Лист1!$A$1:$A$10029,0),1)),"",INDEX([1]Лист1!$B$1:$B$10029,MATCH(A30,[1]Лист1!$A$1:$A$10029,0),1))</f>
        <v>4 280,00</v>
      </c>
    </row>
    <row r="31" spans="1:254" ht="15" customHeight="1">
      <c r="A31" s="177" t="s">
        <v>721</v>
      </c>
      <c r="C31" s="333" t="s">
        <v>722</v>
      </c>
      <c r="D31" s="334">
        <v>1600</v>
      </c>
      <c r="E31" s="334">
        <v>1490</v>
      </c>
      <c r="F31" s="341" t="s">
        <v>723</v>
      </c>
      <c r="G31" s="335">
        <v>1275</v>
      </c>
      <c r="H31" s="438" t="str">
        <f>IF(ISERROR(INDEX([1]Лист1!$B$1:$B$10029,MATCH(A31,[1]Лист1!$A$1:$A$10029,0),1)),"",INDEX([1]Лист1!$B$1:$B$10029,MATCH(A31,[1]Лист1!$A$1:$A$10029,0),1))</f>
        <v>4 792,00</v>
      </c>
    </row>
    <row r="32" spans="1:254" ht="15" customHeight="1">
      <c r="A32" s="177" t="s">
        <v>1263</v>
      </c>
      <c r="C32" s="336" t="s">
        <v>1262</v>
      </c>
      <c r="D32" s="336">
        <v>1800</v>
      </c>
      <c r="E32" s="336">
        <v>1490</v>
      </c>
      <c r="F32" s="343" t="s">
        <v>1261</v>
      </c>
      <c r="G32" s="346">
        <v>1410</v>
      </c>
      <c r="H32" s="439" t="str">
        <f>IF(ISERROR(INDEX([1]Лист1!$B$1:$B$10029,MATCH(A32,[1]Лист1!$A$1:$A$10029,0),1)),"",INDEX([1]Лист1!$B$1:$B$10029,MATCH(A32,[1]Лист1!$A$1:$A$10029,0),1))</f>
        <v>5 850,00</v>
      </c>
    </row>
    <row r="33" spans="1:8" ht="15" customHeight="1">
      <c r="A33" s="177" t="s">
        <v>724</v>
      </c>
      <c r="C33" s="334" t="s">
        <v>725</v>
      </c>
      <c r="D33" s="334">
        <v>2100</v>
      </c>
      <c r="E33" s="334">
        <v>1490</v>
      </c>
      <c r="F33" s="341" t="s">
        <v>726</v>
      </c>
      <c r="G33" s="345">
        <v>1575</v>
      </c>
      <c r="H33" s="438" t="str">
        <f>IF(ISERROR(INDEX([1]Лист1!$B$1:$B$10029,MATCH(A33,[1]Лист1!$A$1:$A$10029,0),1)),"",INDEX([1]Лист1!$B$1:$B$10029,MATCH(A33,[1]Лист1!$A$1:$A$10029,0),1))</f>
        <v>7 032,00</v>
      </c>
    </row>
    <row r="34" spans="1:8" ht="15" customHeight="1">
      <c r="A34" s="177" t="s">
        <v>1265</v>
      </c>
      <c r="C34" s="336" t="s">
        <v>1264</v>
      </c>
      <c r="D34" s="336">
        <v>2100</v>
      </c>
      <c r="E34" s="336">
        <v>1490</v>
      </c>
      <c r="F34" s="343" t="s">
        <v>1266</v>
      </c>
      <c r="G34" s="338">
        <v>2200</v>
      </c>
      <c r="H34" s="439" t="str">
        <f>IF(ISERROR(INDEX([1]Лист1!$B$1:$B$10029,MATCH(A34,[1]Лист1!$A$1:$A$10029,0),1)),"",INDEX([1]Лист1!$B$1:$B$10029,MATCH(A34,[1]Лист1!$A$1:$A$10029,0),1))</f>
        <v>7 810,00</v>
      </c>
    </row>
    <row r="35" spans="1:8" ht="15" customHeight="1">
      <c r="A35" s="177" t="s">
        <v>727</v>
      </c>
      <c r="C35" s="333" t="s">
        <v>728</v>
      </c>
      <c r="D35" s="334">
        <v>2500</v>
      </c>
      <c r="E35" s="334">
        <v>1490</v>
      </c>
      <c r="F35" s="341" t="s">
        <v>729</v>
      </c>
      <c r="G35" s="335">
        <v>2500</v>
      </c>
      <c r="H35" s="438" t="str">
        <f>IF(ISERROR(INDEX([1]Лист1!$B$1:$B$10029,MATCH(A35,[1]Лист1!$A$1:$A$10029,0),1)),"",INDEX([1]Лист1!$B$1:$B$10029,MATCH(A35,[1]Лист1!$A$1:$A$10029,0),1))</f>
        <v>11 839,00</v>
      </c>
    </row>
    <row r="36" spans="1:8" ht="15" customHeight="1">
      <c r="A36" s="177" t="s">
        <v>730</v>
      </c>
      <c r="C36" s="336" t="s">
        <v>731</v>
      </c>
      <c r="D36" s="336">
        <v>3100</v>
      </c>
      <c r="E36" s="336">
        <v>1490</v>
      </c>
      <c r="F36" s="343" t="s">
        <v>732</v>
      </c>
      <c r="G36" s="338">
        <v>2900</v>
      </c>
      <c r="H36" s="439" t="str">
        <f>IF(ISERROR(INDEX([1]Лист1!$B$1:$B$10029,MATCH(A36,[1]Лист1!$A$1:$A$10029,0),1)),"",INDEX([1]Лист1!$B$1:$B$10029,MATCH(A36,[1]Лист1!$A$1:$A$10029,0),1))</f>
        <v>14 095,00</v>
      </c>
    </row>
    <row r="37" spans="1:8" ht="15" customHeight="1">
      <c r="A37" s="177" t="s">
        <v>733</v>
      </c>
      <c r="C37" s="333" t="s">
        <v>734</v>
      </c>
      <c r="D37" s="334">
        <v>3100</v>
      </c>
      <c r="E37" s="334">
        <v>1480</v>
      </c>
      <c r="F37" s="341" t="s">
        <v>735</v>
      </c>
      <c r="G37" s="335">
        <v>3525</v>
      </c>
      <c r="H37" s="438" t="str">
        <f>IF(ISERROR(INDEX([1]Лист1!$B$1:$B$10029,MATCH(A37,[1]Лист1!$A$1:$A$10029,0),1)),"",INDEX([1]Лист1!$B$1:$B$10029,MATCH(A37,[1]Лист1!$A$1:$A$10029,0),1))</f>
        <v>16 770,00</v>
      </c>
    </row>
    <row r="38" spans="1:8" ht="15" customHeight="1">
      <c r="A38" s="177" t="s">
        <v>736</v>
      </c>
      <c r="C38" s="336" t="s">
        <v>737</v>
      </c>
      <c r="D38" s="336">
        <v>3700</v>
      </c>
      <c r="E38" s="336">
        <v>1480</v>
      </c>
      <c r="F38" s="343" t="s">
        <v>738</v>
      </c>
      <c r="G38" s="338">
        <v>3900</v>
      </c>
      <c r="H38" s="439" t="str">
        <f>IF(ISERROR(INDEX([1]Лист1!$B$1:$B$10029,MATCH(A38,[1]Лист1!$A$1:$A$10029,0),1)),"",INDEX([1]Лист1!$B$1:$B$10029,MATCH(A38,[1]Лист1!$A$1:$A$10029,0),1))</f>
        <v>21 961,00</v>
      </c>
    </row>
    <row r="39" spans="1:8" ht="13.35" customHeight="1"/>
    <row r="40" spans="1:8" ht="10.5" customHeight="1">
      <c r="B40" s="401"/>
      <c r="C40" s="266" t="s">
        <v>739</v>
      </c>
    </row>
    <row r="41" spans="1:8" ht="13.35" customHeight="1">
      <c r="C41" s="62" t="s">
        <v>1</v>
      </c>
      <c r="D41"/>
      <c r="E41"/>
      <c r="F41"/>
      <c r="G41"/>
      <c r="H41"/>
    </row>
    <row r="42" spans="1:8" ht="25.5" customHeight="1">
      <c r="C42" s="300" t="s">
        <v>675</v>
      </c>
      <c r="D42" s="300"/>
      <c r="E42" s="300"/>
      <c r="F42" s="300"/>
      <c r="G42" s="300"/>
      <c r="H42" s="300"/>
    </row>
    <row r="43" spans="1:8" ht="13.35" customHeight="1">
      <c r="B43"/>
      <c r="C43"/>
      <c r="D43"/>
      <c r="E43"/>
      <c r="F43"/>
      <c r="G43"/>
      <c r="H43"/>
    </row>
    <row r="44" spans="1:8" ht="13.35" customHeight="1">
      <c r="C44" s="295"/>
      <c r="D44" s="414"/>
      <c r="E44" s="296"/>
      <c r="F44" s="296"/>
      <c r="G44" s="296"/>
      <c r="H44" s="297"/>
    </row>
    <row r="45" spans="1:8" ht="13.35" customHeight="1">
      <c r="B45"/>
      <c r="C45"/>
      <c r="D45" s="415"/>
      <c r="E45" s="305"/>
      <c r="F45" s="305"/>
      <c r="G45" s="305"/>
      <c r="H45" s="306"/>
    </row>
    <row r="46" spans="1:8" ht="13.35" customHeight="1">
      <c r="B46"/>
      <c r="C46"/>
      <c r="D46" s="416"/>
      <c r="E46" s="65"/>
      <c r="F46" s="65"/>
      <c r="G46" s="347"/>
      <c r="H46" s="307"/>
    </row>
    <row r="47" spans="1:8" ht="12.75" customHeight="1"/>
    <row r="48" spans="1:8" ht="25.5" customHeight="1"/>
    <row r="49" ht="13.35" customHeight="1"/>
    <row r="50" ht="13.35" customHeight="1"/>
    <row r="51" ht="12.75" customHeight="1"/>
    <row r="52" ht="14.1" customHeight="1"/>
    <row r="53" ht="13.35" customHeight="1"/>
    <row r="54" ht="13.35" customHeight="1"/>
    <row r="55" ht="13.35" customHeight="1"/>
    <row r="56" ht="13.35" customHeight="1"/>
    <row r="57" ht="13.35" customHeight="1"/>
    <row r="58" ht="13.35" customHeight="1"/>
    <row r="59" ht="13.35" customHeight="1"/>
    <row r="60" ht="36" customHeight="1"/>
    <row r="65025" ht="12.75" customHeight="1"/>
    <row r="65026" ht="12.75" customHeight="1"/>
    <row r="65027" ht="12.75" customHeight="1"/>
    <row r="65028" ht="12.75" customHeight="1"/>
    <row r="65029" ht="12.75" customHeight="1"/>
    <row r="65030" ht="12.75" customHeight="1"/>
    <row r="65031" ht="12.75" customHeight="1"/>
    <row r="65032" ht="12.75" customHeight="1"/>
    <row r="65033" ht="12.75" customHeight="1"/>
    <row r="65034" ht="12.75" customHeight="1"/>
    <row r="65035" ht="12.75" customHeight="1"/>
    <row r="65036" ht="12.75" customHeight="1"/>
    <row r="65037" ht="12.75" customHeight="1"/>
    <row r="65038" ht="12.75" customHeight="1"/>
    <row r="65039" ht="12.75" customHeight="1"/>
    <row r="65040" ht="12.75" customHeight="1"/>
    <row r="65041" ht="12.75" customHeight="1"/>
    <row r="65042" ht="12.75" customHeight="1"/>
    <row r="65043" ht="12.75" customHeight="1"/>
    <row r="65044" ht="12.75" customHeight="1"/>
    <row r="65045" ht="12.75" customHeight="1"/>
    <row r="65046" ht="12.75" customHeight="1"/>
    <row r="65047" ht="12.75" customHeight="1"/>
    <row r="65048" ht="12.75" customHeight="1"/>
    <row r="65049" ht="12.75" customHeight="1"/>
    <row r="65050" ht="12.75" customHeight="1"/>
    <row r="65051" ht="12.75" customHeight="1"/>
    <row r="65052" ht="12.75" customHeight="1"/>
    <row r="65053" ht="12.75" customHeight="1"/>
    <row r="65054" ht="12.75" customHeight="1"/>
    <row r="65055" ht="12.75" customHeight="1"/>
    <row r="65056" ht="12.75" customHeight="1"/>
    <row r="65057" ht="12.75" customHeight="1"/>
    <row r="65058" ht="12.75" customHeight="1"/>
    <row r="65059" ht="12.75" customHeight="1"/>
    <row r="65060" ht="12.75" customHeight="1"/>
    <row r="65061" ht="12.75" customHeight="1"/>
    <row r="65062" ht="12.75" customHeight="1"/>
    <row r="65063" ht="12.75" customHeight="1"/>
    <row r="65064" ht="12.75" customHeight="1"/>
    <row r="65065" ht="12.75" customHeight="1"/>
    <row r="65066" ht="12.75" customHeight="1"/>
    <row r="65067" ht="12.75" customHeight="1"/>
    <row r="65068" ht="12.75" customHeight="1"/>
    <row r="65069" ht="12.75" customHeight="1"/>
    <row r="65070" ht="12.75" customHeight="1"/>
    <row r="65071" ht="12.75" customHeight="1"/>
    <row r="65072" ht="12.75" customHeight="1"/>
    <row r="65073" ht="12.75" customHeight="1"/>
    <row r="65074" ht="12.75" customHeight="1"/>
    <row r="65075" ht="12.75" customHeight="1"/>
    <row r="65076" ht="12.75" customHeight="1"/>
    <row r="65077" ht="12.75" customHeight="1"/>
    <row r="65078" ht="12.75" customHeight="1"/>
    <row r="65079" ht="12.75" customHeight="1"/>
    <row r="65080" ht="12.75" customHeight="1"/>
    <row r="65081" ht="12.75" customHeight="1"/>
    <row r="65082" ht="12.75" customHeight="1"/>
    <row r="65083" ht="12.75" customHeight="1"/>
    <row r="65084" ht="12.75" customHeight="1"/>
    <row r="65085" ht="12.75" customHeight="1"/>
    <row r="65086" ht="12.75" customHeight="1"/>
    <row r="65087" ht="12.75" customHeight="1"/>
    <row r="65088" ht="12.75" customHeight="1"/>
    <row r="65089" ht="12.75" customHeight="1"/>
    <row r="65090" ht="12.75" customHeight="1"/>
    <row r="65091" ht="12.75" customHeight="1"/>
    <row r="65092" ht="12.75" customHeight="1"/>
    <row r="65093" ht="12.75" customHeight="1"/>
    <row r="65094" ht="12.75" customHeight="1"/>
    <row r="65095" ht="12.75" customHeight="1"/>
    <row r="65096" ht="12.75" customHeight="1"/>
    <row r="65097" ht="12.75" customHeight="1"/>
    <row r="65098" ht="12.75" customHeight="1"/>
    <row r="65099" ht="12.75" customHeight="1"/>
    <row r="65100" ht="12.75" customHeight="1"/>
    <row r="65101" ht="12.75" customHeight="1"/>
    <row r="65102" ht="12.75" customHeight="1"/>
    <row r="65103" ht="12.75" customHeight="1"/>
    <row r="65104" ht="12.75" customHeight="1"/>
    <row r="65105" ht="12.75" customHeight="1"/>
    <row r="65106" ht="12.75" customHeight="1"/>
    <row r="65107" ht="12.75" customHeight="1"/>
    <row r="65108" ht="12.75" customHeight="1"/>
    <row r="65109" ht="12.75" customHeight="1"/>
    <row r="65110" ht="12.75" customHeight="1"/>
    <row r="65111" ht="12.75" customHeight="1"/>
    <row r="65112" ht="12.75" customHeight="1"/>
    <row r="65113" ht="12.75" customHeight="1"/>
    <row r="65114" ht="12.75" customHeight="1"/>
    <row r="65115" ht="12.75" customHeight="1"/>
    <row r="65116" ht="12.75" customHeight="1"/>
    <row r="65117" ht="12.75" customHeight="1"/>
    <row r="65118" ht="12.75" customHeight="1"/>
    <row r="65119" ht="12.75" customHeight="1"/>
    <row r="65120" ht="12.75" customHeight="1"/>
    <row r="65121" ht="12.75" customHeight="1"/>
    <row r="65122" ht="12.75" customHeight="1"/>
    <row r="65123" ht="12.75" customHeight="1"/>
    <row r="65124" ht="12.75" customHeight="1"/>
    <row r="65125" ht="12.75" customHeight="1"/>
    <row r="65126" ht="12.75" customHeight="1"/>
    <row r="65127" ht="12.75" customHeight="1"/>
    <row r="65128" ht="12.75" customHeight="1"/>
    <row r="65129" ht="12.75" customHeight="1"/>
    <row r="65130" ht="12.75" customHeight="1"/>
    <row r="65131" ht="12.75" customHeight="1"/>
    <row r="65132" ht="12.75" customHeight="1"/>
    <row r="65133" ht="12.75" customHeight="1"/>
    <row r="65134" ht="12.75" customHeight="1"/>
    <row r="65135" ht="12.75" customHeight="1"/>
    <row r="65136" ht="12.75" customHeight="1"/>
    <row r="65137" ht="12.75" customHeight="1"/>
    <row r="65138" ht="12.75" customHeight="1"/>
    <row r="65139" ht="12.75" customHeight="1"/>
    <row r="65140" ht="12.75" customHeight="1"/>
    <row r="65141" ht="12.75" customHeight="1"/>
    <row r="65142" ht="12.75" customHeight="1"/>
    <row r="65143" ht="12.75" customHeight="1"/>
    <row r="65144" ht="12.75" customHeight="1"/>
    <row r="65145" ht="12.75" customHeight="1"/>
    <row r="65146" ht="12.75" customHeight="1"/>
    <row r="65147" ht="12.75" customHeight="1"/>
    <row r="65148" ht="12.75" customHeight="1"/>
    <row r="65149" ht="12.75" customHeight="1"/>
    <row r="65150" ht="12.75" customHeight="1"/>
    <row r="65151" ht="12.75" customHeight="1"/>
    <row r="65152" ht="12.75" customHeight="1"/>
    <row r="65153" ht="12.75" customHeight="1"/>
    <row r="65154" ht="12.75" customHeight="1"/>
    <row r="65155" ht="12.75" customHeight="1"/>
    <row r="65156" ht="12.75" customHeight="1"/>
    <row r="65157" ht="12.75" customHeight="1"/>
    <row r="65158" ht="12.75" customHeight="1"/>
    <row r="65159" ht="12.75" customHeight="1"/>
    <row r="65160" ht="12.75" customHeight="1"/>
    <row r="65161" ht="12.75" customHeight="1"/>
    <row r="65162" ht="12.75" customHeight="1"/>
    <row r="65163" ht="12.75" customHeight="1"/>
    <row r="65164" ht="12.75" customHeight="1"/>
    <row r="65165" ht="12.75" customHeight="1"/>
    <row r="65166" ht="12.75" customHeight="1"/>
    <row r="65167" ht="12.75" customHeight="1"/>
    <row r="65168" ht="12.75" customHeight="1"/>
    <row r="65169" ht="12.75" customHeight="1"/>
    <row r="65170" ht="12.75" customHeight="1"/>
    <row r="65171" ht="12.75" customHeight="1"/>
    <row r="65172" ht="12.75" customHeight="1"/>
    <row r="65173" ht="12.75" customHeight="1"/>
    <row r="65174" ht="12.75" customHeight="1"/>
    <row r="65175" ht="12.75" customHeight="1"/>
    <row r="65176" ht="12.75" customHeight="1"/>
    <row r="65177" ht="12.75" customHeight="1"/>
    <row r="65178" ht="12.75" customHeight="1"/>
    <row r="65179" ht="12.75" customHeight="1"/>
    <row r="65180" ht="12.75" customHeight="1"/>
    <row r="65181" ht="12.75" customHeight="1"/>
    <row r="65182" ht="12.75" customHeight="1"/>
    <row r="65183" ht="12.75" customHeight="1"/>
    <row r="65184" ht="12.75" customHeight="1"/>
    <row r="65185" ht="12.75" customHeight="1"/>
    <row r="65186" ht="12.75" customHeight="1"/>
    <row r="65187" ht="12.75" customHeight="1"/>
    <row r="65188" ht="12.75" customHeight="1"/>
    <row r="65189" ht="12.75" customHeight="1"/>
    <row r="65190" ht="12.75" customHeight="1"/>
    <row r="65191" ht="12.75" customHeight="1"/>
    <row r="65192" ht="12.75" customHeight="1"/>
    <row r="65193" ht="12.75" customHeight="1"/>
    <row r="65194" ht="12.75" customHeight="1"/>
    <row r="65195" ht="12.75" customHeight="1"/>
    <row r="65196" ht="12.75" customHeight="1"/>
    <row r="65197" ht="12.75" customHeight="1"/>
    <row r="65198" ht="12.75" customHeight="1"/>
    <row r="65199" ht="12.75" customHeight="1"/>
    <row r="65200" ht="12.75" customHeight="1"/>
    <row r="65201" ht="12.75" customHeight="1"/>
    <row r="65202" ht="12.75" customHeight="1"/>
    <row r="65203" ht="12.75" customHeight="1"/>
    <row r="65204" ht="12.75" customHeight="1"/>
    <row r="65205" ht="12.75" customHeight="1"/>
    <row r="65206" ht="12.75" customHeight="1"/>
    <row r="65207" ht="12.75" customHeight="1"/>
    <row r="65208" ht="12.75" customHeight="1"/>
    <row r="65209" ht="12.75" customHeight="1"/>
    <row r="65210" ht="12.75" customHeight="1"/>
    <row r="65211" ht="12.75" customHeight="1"/>
    <row r="65212" ht="12.75" customHeight="1"/>
    <row r="65213" ht="12.75" customHeight="1"/>
    <row r="65214" ht="12.75" customHeight="1"/>
    <row r="65215" ht="12.75" customHeight="1"/>
    <row r="65216" ht="12.75" customHeight="1"/>
    <row r="65217" ht="12.75" customHeight="1"/>
    <row r="65218" ht="12.75" customHeight="1"/>
    <row r="65219" ht="12.75" customHeight="1"/>
    <row r="65220" ht="12.75" customHeight="1"/>
    <row r="65221" ht="12.75" customHeight="1"/>
    <row r="65222" ht="12.75" customHeight="1"/>
    <row r="65223" ht="12.75" customHeight="1"/>
    <row r="65224" ht="12.75" customHeight="1"/>
    <row r="65225" ht="12.75" customHeight="1"/>
    <row r="65226" ht="12.75" customHeight="1"/>
    <row r="65227" ht="12.75" customHeight="1"/>
    <row r="65228" ht="12.75" customHeight="1"/>
    <row r="65229" ht="12.75" customHeight="1"/>
    <row r="65230" ht="12.75" customHeight="1"/>
    <row r="65231" ht="12.75" customHeight="1"/>
    <row r="65232" ht="12.75" customHeight="1"/>
    <row r="65233" ht="12.75" customHeight="1"/>
    <row r="65234" ht="12.75" customHeight="1"/>
    <row r="65235" ht="12.75" customHeight="1"/>
    <row r="65236" ht="12.75" customHeight="1"/>
    <row r="65237" ht="12.75" customHeight="1"/>
    <row r="65238" ht="12.75" customHeight="1"/>
    <row r="65239" ht="12.75" customHeight="1"/>
    <row r="65240" ht="12.75" customHeight="1"/>
    <row r="65241" ht="12.75" customHeight="1"/>
    <row r="65242" ht="12.75" customHeight="1"/>
    <row r="65243" ht="12.75" customHeight="1"/>
    <row r="65244" ht="12.75" customHeight="1"/>
    <row r="65245" ht="12.75" customHeight="1"/>
    <row r="65246" ht="12.75" customHeight="1"/>
    <row r="65247" ht="12.75" customHeight="1"/>
    <row r="65248" ht="12.75" customHeight="1"/>
    <row r="65249" ht="12.75" customHeight="1"/>
    <row r="65250" ht="12.75" customHeight="1"/>
    <row r="65251" ht="12.75" customHeight="1"/>
    <row r="65252" ht="12.75" customHeight="1"/>
    <row r="65253" ht="12.75" customHeight="1"/>
    <row r="65254" ht="12.75" customHeight="1"/>
    <row r="65255" ht="12.75" customHeight="1"/>
    <row r="65256" ht="12.75" customHeight="1"/>
    <row r="65257" ht="12.75" customHeight="1"/>
    <row r="65258" ht="12.75" customHeight="1"/>
    <row r="65259" ht="12.75" customHeight="1"/>
    <row r="65260" ht="12.75" customHeight="1"/>
    <row r="65261" ht="12.75" customHeight="1"/>
    <row r="65262" ht="12.75" customHeight="1"/>
    <row r="65263" ht="12.75" customHeight="1"/>
    <row r="65264" ht="12.75" customHeight="1"/>
    <row r="65265" ht="12.75" customHeight="1"/>
    <row r="65266" ht="12.75" customHeight="1"/>
    <row r="65267" ht="12.75" customHeight="1"/>
    <row r="65268" ht="12.75" customHeight="1"/>
    <row r="65269" ht="12.75" customHeight="1"/>
    <row r="65270" ht="12.75" customHeight="1"/>
    <row r="65271" ht="12.75" customHeight="1"/>
    <row r="65272" ht="12.75" customHeight="1"/>
    <row r="65273" ht="12.75" customHeight="1"/>
    <row r="65274" ht="12.75" customHeight="1"/>
    <row r="65275" ht="12.75" customHeight="1"/>
    <row r="65276" ht="12.75" customHeight="1"/>
    <row r="65277" ht="12.75" customHeight="1"/>
    <row r="65278" ht="12.75" customHeight="1"/>
    <row r="65279" ht="12.75" customHeight="1"/>
    <row r="65280" ht="12.75" customHeight="1"/>
    <row r="65281" ht="12.75" customHeight="1"/>
    <row r="65282" ht="12.75" customHeight="1"/>
    <row r="65283" ht="12.75" customHeight="1"/>
    <row r="65284" ht="12.75" customHeight="1"/>
    <row r="65285" ht="12.75" customHeight="1"/>
    <row r="65286" ht="12.75" customHeight="1"/>
    <row r="65287" ht="12.75" customHeight="1"/>
    <row r="65288" ht="12.75" customHeight="1"/>
    <row r="65289" ht="12.75" customHeight="1"/>
    <row r="65290" ht="12.75" customHeight="1"/>
    <row r="65291" ht="12.75" customHeight="1"/>
    <row r="65292" ht="12.75" customHeight="1"/>
    <row r="65293" ht="12.75" customHeight="1"/>
    <row r="65294" ht="12.75" customHeight="1"/>
    <row r="65295" ht="12.75" customHeight="1"/>
    <row r="65296" ht="12.75" customHeight="1"/>
    <row r="65297" ht="12.75" customHeight="1"/>
    <row r="65298" ht="12.75" customHeight="1"/>
    <row r="65299" ht="12.75" customHeight="1"/>
    <row r="65300" ht="12.75" customHeight="1"/>
    <row r="65301" ht="12.75" customHeight="1"/>
    <row r="65302" ht="12.75" customHeight="1"/>
    <row r="65303" ht="12.75" customHeight="1"/>
    <row r="65304" ht="12.75" customHeight="1"/>
    <row r="65305" ht="12.75" customHeight="1"/>
    <row r="65306" ht="12.75" customHeight="1"/>
    <row r="65307" ht="12.75" customHeight="1"/>
    <row r="65308" ht="12.75" customHeight="1"/>
    <row r="65309" ht="12.75" customHeight="1"/>
    <row r="65310" ht="12.75" customHeight="1"/>
    <row r="65311" ht="12.75" customHeight="1"/>
    <row r="65312" ht="12.75" customHeight="1"/>
    <row r="65313" ht="12.75" customHeight="1"/>
    <row r="65314" ht="12.75" customHeight="1"/>
    <row r="65315" ht="12.75" customHeight="1"/>
    <row r="65316" ht="12.75" customHeight="1"/>
    <row r="65317" ht="12.75" customHeight="1"/>
    <row r="65318" ht="12.75" customHeight="1"/>
    <row r="65319" ht="12.75" customHeight="1"/>
    <row r="65320" ht="12.75" customHeight="1"/>
    <row r="65321" ht="12.75" customHeight="1"/>
    <row r="65322" ht="12.75" customHeight="1"/>
    <row r="65323" ht="12.75" customHeight="1"/>
    <row r="65324" ht="12.75" customHeight="1"/>
    <row r="65325" ht="12.75" customHeight="1"/>
    <row r="65326" ht="12.75" customHeight="1"/>
    <row r="65327" ht="12.75" customHeight="1"/>
    <row r="65328" ht="12.75" customHeight="1"/>
    <row r="65329" ht="12.75" customHeight="1"/>
    <row r="65330" ht="12.75" customHeight="1"/>
    <row r="65331" ht="12.75" customHeight="1"/>
    <row r="65332" ht="12.75" customHeight="1"/>
    <row r="65333" ht="12.75" customHeight="1"/>
    <row r="65334" ht="12.75" customHeight="1"/>
    <row r="65335" ht="12.75" customHeight="1"/>
    <row r="65336" ht="12.75" customHeight="1"/>
    <row r="65337" ht="12.75" customHeight="1"/>
    <row r="65338" ht="12.75" customHeight="1"/>
    <row r="65339" ht="12.75" customHeight="1"/>
    <row r="65340" ht="12.75" customHeight="1"/>
    <row r="65341" ht="12.75" customHeight="1"/>
    <row r="65342" ht="12.75" customHeight="1"/>
    <row r="65343" ht="12.75" customHeight="1"/>
    <row r="65344" ht="12.75" customHeight="1"/>
    <row r="65345" ht="12.75" customHeight="1"/>
    <row r="65346" ht="12.75" customHeight="1"/>
    <row r="65347" ht="12.75" customHeight="1"/>
    <row r="65348" ht="12.75" customHeight="1"/>
    <row r="65349" ht="12.75" customHeight="1"/>
    <row r="65350" ht="12.75" customHeight="1"/>
    <row r="65351" ht="12.75" customHeight="1"/>
    <row r="65352" ht="12.75" customHeight="1"/>
    <row r="65353" ht="12.75" customHeight="1"/>
    <row r="65354" ht="12.75" customHeight="1"/>
    <row r="65355" ht="12.75" customHeight="1"/>
    <row r="65356" ht="12.75" customHeight="1"/>
    <row r="65357" ht="12.75" customHeight="1"/>
    <row r="65358" ht="12.75" customHeight="1"/>
    <row r="65359" ht="12.75" customHeight="1"/>
    <row r="65360" ht="12.75" customHeight="1"/>
    <row r="65361" ht="12.75" customHeight="1"/>
    <row r="65362" ht="12.75" customHeight="1"/>
    <row r="65363" ht="12.75" customHeight="1"/>
    <row r="65364" ht="12.75" customHeight="1"/>
    <row r="65365" ht="12.75" customHeight="1"/>
    <row r="65366" ht="12.75" customHeight="1"/>
    <row r="65367" ht="12.75" customHeight="1"/>
    <row r="65368" ht="12.75" customHeight="1"/>
    <row r="65369" ht="12.75" customHeight="1"/>
    <row r="65370" ht="12.75" customHeight="1"/>
    <row r="65371" ht="12.75" customHeight="1"/>
    <row r="65372" ht="12.75" customHeight="1"/>
    <row r="65373" ht="12.75" customHeight="1"/>
    <row r="65374" ht="12.75" customHeight="1"/>
    <row r="65375" ht="12.75" customHeight="1"/>
    <row r="65376" ht="12.75" customHeight="1"/>
    <row r="65377" ht="12.75" customHeight="1"/>
    <row r="65378" ht="12.75" customHeight="1"/>
    <row r="65379" ht="12.75" customHeight="1"/>
    <row r="65380" ht="12.75" customHeight="1"/>
    <row r="65381" ht="12.75" customHeight="1"/>
    <row r="65382" ht="12.75" customHeight="1"/>
    <row r="65383" ht="12.75" customHeight="1"/>
    <row r="65384" ht="12.75" customHeight="1"/>
    <row r="65385" ht="12.75" customHeight="1"/>
    <row r="65386" ht="12.75" customHeight="1"/>
    <row r="65387" ht="12.75" customHeight="1"/>
    <row r="65388" ht="12.75" customHeight="1"/>
    <row r="65389" ht="12.75" customHeight="1"/>
    <row r="65390" ht="12.75" customHeight="1"/>
    <row r="65391" ht="12.75" customHeight="1"/>
    <row r="65392" ht="12.75" customHeight="1"/>
    <row r="65393" ht="12.75" customHeight="1"/>
    <row r="65394" ht="12.75" customHeight="1"/>
    <row r="65395" ht="12.75" customHeight="1"/>
    <row r="65396" ht="12.75" customHeight="1"/>
    <row r="65397" ht="12.75" customHeight="1"/>
    <row r="65398" ht="12.75" customHeight="1"/>
    <row r="65399" ht="12.75" customHeight="1"/>
    <row r="65400" ht="12.75" customHeight="1"/>
    <row r="65401" ht="12.75" customHeight="1"/>
    <row r="65402" ht="12.75" customHeight="1"/>
    <row r="65403" ht="12.75" customHeight="1"/>
    <row r="65404" ht="12.75" customHeight="1"/>
    <row r="65405" ht="12.75" customHeight="1"/>
    <row r="65406" ht="12.75" customHeight="1"/>
    <row r="65407" ht="12.75" customHeight="1"/>
    <row r="65408" ht="12.75" customHeight="1"/>
    <row r="65409" ht="12.75" customHeight="1"/>
    <row r="65410" ht="12.75" customHeight="1"/>
    <row r="65411" ht="12.75" customHeight="1"/>
    <row r="65412" ht="12.75" customHeight="1"/>
    <row r="65413" ht="12.75" customHeight="1"/>
    <row r="65414" ht="12.75" customHeight="1"/>
    <row r="65415" ht="12.75" customHeight="1"/>
    <row r="65416" ht="12.75" customHeight="1"/>
    <row r="65417" ht="12.75" customHeight="1"/>
    <row r="65418" ht="12.75" customHeight="1"/>
    <row r="65419" ht="12.75" customHeight="1"/>
    <row r="65420" ht="12.75" customHeight="1"/>
    <row r="65421" ht="12.75" customHeight="1"/>
    <row r="65422" ht="12.75" customHeight="1"/>
    <row r="65423" ht="12.75" customHeight="1"/>
    <row r="65424" ht="12.75" customHeight="1"/>
    <row r="65425" ht="12.75" customHeight="1"/>
    <row r="65426" ht="12.75" customHeight="1"/>
    <row r="65427" ht="12.75" customHeight="1"/>
    <row r="65428" ht="12.75" customHeight="1"/>
    <row r="65429" ht="12.75" customHeight="1"/>
    <row r="65430" ht="12.75" customHeight="1"/>
    <row r="65431" ht="12.75" customHeight="1"/>
    <row r="65432" ht="12.75" customHeight="1"/>
    <row r="65433" ht="12.75" customHeight="1"/>
    <row r="65434" ht="12.75" customHeight="1"/>
    <row r="65435" ht="12.75" customHeight="1"/>
    <row r="65436" ht="12.75" customHeight="1"/>
    <row r="65437" ht="12.75" customHeight="1"/>
    <row r="65438" ht="12.75" customHeight="1"/>
    <row r="65439" ht="12.75" customHeight="1"/>
    <row r="65440" ht="12.75" customHeight="1"/>
    <row r="65441" ht="12.75" customHeight="1"/>
    <row r="65442" ht="12.75" customHeight="1"/>
    <row r="65443" ht="12.75" customHeight="1"/>
    <row r="65444" ht="12.75" customHeight="1"/>
    <row r="65445" ht="12.75" customHeight="1"/>
    <row r="65446" ht="12.75" customHeight="1"/>
    <row r="65447" ht="12.75" customHeight="1"/>
    <row r="65448" ht="12.75" customHeight="1"/>
    <row r="65449" ht="12.75" customHeight="1"/>
    <row r="65450" ht="12.75" customHeight="1"/>
    <row r="65451" ht="12.75" customHeight="1"/>
    <row r="65452" ht="12.75" customHeight="1"/>
    <row r="65453" ht="12.75" customHeight="1"/>
    <row r="65454" ht="12.75" customHeight="1"/>
    <row r="65455" ht="12.75" customHeight="1"/>
    <row r="65456" ht="12.75" customHeight="1"/>
    <row r="65457" ht="12.75" customHeight="1"/>
    <row r="65458" ht="12.75" customHeight="1"/>
    <row r="65459" ht="12.75" customHeight="1"/>
    <row r="65460" ht="12.75" customHeight="1"/>
    <row r="65461" ht="12.75" customHeight="1"/>
    <row r="65462" ht="12.75" customHeight="1"/>
    <row r="65463" ht="12.75" customHeight="1"/>
    <row r="65464" ht="12.75" customHeight="1"/>
    <row r="65465" ht="12.75" customHeight="1"/>
    <row r="65466" ht="12.75" customHeight="1"/>
    <row r="65467" ht="12.75" customHeight="1"/>
    <row r="65468" ht="12.75" customHeight="1"/>
    <row r="65469" ht="12.75" customHeight="1"/>
    <row r="65470" ht="12.75" customHeight="1"/>
    <row r="65471" ht="12.75" customHeight="1"/>
    <row r="65472" ht="12.75" customHeight="1"/>
    <row r="65473" ht="12.75" customHeight="1"/>
    <row r="65474" ht="12.75" customHeight="1"/>
    <row r="65475" ht="12.75" customHeight="1"/>
    <row r="65476" ht="12.75" customHeight="1"/>
    <row r="65477" ht="12.75" customHeight="1"/>
    <row r="65478" ht="12.75" customHeight="1"/>
    <row r="65479" ht="12.75" customHeight="1"/>
    <row r="65480" ht="12.75" customHeight="1"/>
    <row r="65481" ht="12.75" customHeight="1"/>
    <row r="65482" ht="12.75" customHeight="1"/>
    <row r="65483" ht="12.75" customHeight="1"/>
    <row r="65484" ht="12.75" customHeight="1"/>
    <row r="65485" ht="12.75" customHeight="1"/>
    <row r="65486" ht="12.75" customHeight="1"/>
    <row r="65487" ht="12.75" customHeight="1"/>
    <row r="65488" ht="12.75" customHeight="1"/>
    <row r="65489" ht="12.75" customHeight="1"/>
    <row r="65490" ht="12.75" customHeight="1"/>
    <row r="65491" ht="12.75" customHeight="1"/>
    <row r="65492" ht="12.75" customHeight="1"/>
    <row r="65493" ht="12.75" customHeight="1"/>
    <row r="65494" ht="12.75" customHeight="1"/>
    <row r="65495" ht="12.75" customHeight="1"/>
    <row r="65496" ht="12.75" customHeight="1"/>
    <row r="65497" ht="12.75" customHeight="1"/>
    <row r="65498" ht="12.75" customHeight="1"/>
    <row r="65499" ht="12.75" customHeight="1"/>
    <row r="65500" ht="12.75" customHeight="1"/>
    <row r="65501" ht="12.75" customHeight="1"/>
    <row r="65502" ht="12.75" customHeight="1"/>
    <row r="65503" ht="12.75" customHeight="1"/>
    <row r="65504" ht="12.75" customHeight="1"/>
    <row r="65505" ht="12.75" customHeight="1"/>
    <row r="65506" ht="12.75" customHeight="1"/>
    <row r="65507" ht="12.75" customHeight="1"/>
    <row r="65508" ht="12.75" customHeight="1"/>
    <row r="65509" ht="12.75" customHeight="1"/>
    <row r="65510" ht="12.75" customHeight="1"/>
    <row r="65511" ht="12.75" customHeight="1"/>
    <row r="65512" ht="12.75" customHeight="1"/>
    <row r="65513" ht="12.75" customHeight="1"/>
    <row r="65514" ht="12.75" customHeight="1"/>
    <row r="65515" ht="12.75" customHeight="1"/>
    <row r="65516" ht="12.75" customHeight="1"/>
    <row r="65517" ht="12.75" customHeight="1"/>
    <row r="65518" ht="12.75" customHeight="1"/>
    <row r="65519" ht="12.75" customHeight="1"/>
    <row r="65520" ht="12.75" customHeight="1"/>
    <row r="65521" ht="12.75" customHeight="1"/>
    <row r="65522" ht="12.75" customHeight="1"/>
    <row r="65523" ht="12.75" customHeight="1"/>
    <row r="65524" ht="12.75" customHeight="1"/>
    <row r="65525" ht="12.75" customHeight="1"/>
    <row r="65526" ht="12.75" customHeight="1"/>
    <row r="65527" ht="12.75" customHeight="1"/>
    <row r="65528" ht="12.75" customHeight="1"/>
    <row r="65529" ht="12.75" customHeight="1"/>
    <row r="65530" ht="12.75" customHeight="1"/>
    <row r="65531" ht="12.75" customHeight="1"/>
    <row r="65532" ht="12.75" customHeight="1"/>
    <row r="65533" ht="12.75" customHeight="1"/>
    <row r="65534" ht="12.75" customHeight="1"/>
    <row r="65535" ht="12.75" customHeight="1"/>
    <row r="65536" ht="12.75" customHeight="1"/>
    <row r="65537" ht="12.75" customHeight="1"/>
    <row r="65538" ht="12.75" customHeight="1"/>
    <row r="65539" ht="12.75" customHeight="1"/>
    <row r="65540" ht="12.75" customHeight="1"/>
    <row r="65541" ht="12.75" customHeight="1"/>
    <row r="65542" ht="12.75" customHeight="1"/>
    <row r="65543" ht="12.75" customHeight="1"/>
    <row r="65544" ht="12.75" customHeight="1"/>
  </sheetData>
  <sheetProtection selectLockedCells="1" selectUnlockedCells="1"/>
  <pageMargins left="0.39370078740157483" right="0.39370078740157483" top="0.39370078740157483" bottom="0.62992125984251968" header="0.51181102362204722" footer="0.39370078740157483"/>
  <pageSetup paperSize="9" scale="71" firstPageNumber="0" orientation="portrait" r:id="rId1"/>
  <headerFooter alignWithMargins="0">
    <oddFooter>&amp;L&amp;"Arial,обычный"&amp;9* Під замовлення (відсутні в складському залишку).
Ціни в грн з ПДВ станом на 02.01.2021. ТОВ "АБЕТОН", м. Київ, вул. Якутська, 5, тел. (044) 355-06-06, www.abeton.ua&amp;R&amp;"Times New Roman,обычный"&amp;12&amp;P</oddFooter>
  </headerFooter>
  <rowBreaks count="1" manualBreakCount="1">
    <brk id="66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611"/>
  <sheetViews>
    <sheetView tabSelected="1" view="pageBreakPreview" topLeftCell="B88" zoomScale="115" zoomScaleNormal="115" zoomScaleSheetLayoutView="115" workbookViewId="0">
      <selection activeCell="J109" sqref="J109"/>
    </sheetView>
  </sheetViews>
  <sheetFormatPr defaultColWidth="8.5703125" defaultRowHeight="14.65" customHeight="1" outlineLevelCol="1"/>
  <cols>
    <col min="1" max="1" width="17.7109375" style="1" hidden="1" customWidth="1" outlineLevel="1"/>
    <col min="2" max="2" width="2" style="1" customWidth="1" collapsed="1"/>
    <col min="3" max="3" width="28.5703125" style="1" customWidth="1"/>
    <col min="4" max="4" width="12.7109375" style="1" customWidth="1"/>
    <col min="5" max="5" width="17.85546875" style="1" customWidth="1"/>
    <col min="6" max="6" width="10.5703125" style="1" customWidth="1"/>
    <col min="7" max="7" width="7.42578125" style="1" customWidth="1"/>
    <col min="8" max="8" width="10.42578125" style="262" customWidth="1"/>
    <col min="9" max="9" width="8.5703125" style="263" customWidth="1"/>
    <col min="10" max="10" width="14.85546875" style="1" customWidth="1"/>
    <col min="11" max="11" width="12.7109375" style="1" customWidth="1"/>
    <col min="12" max="243" width="8.5703125" style="1" customWidth="1"/>
  </cols>
  <sheetData>
    <row r="1" spans="1:255" s="179" customFormat="1" ht="38.1" customHeight="1">
      <c r="A1" s="294"/>
      <c r="C1" s="264" t="s">
        <v>740</v>
      </c>
      <c r="D1" s="296"/>
      <c r="E1" s="296"/>
      <c r="F1" s="296"/>
      <c r="G1" s="296"/>
      <c r="H1" s="297"/>
      <c r="I1" s="290"/>
      <c r="K1"/>
    </row>
    <row r="2" spans="1:255" ht="10.5" customHeigh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</row>
    <row r="3" spans="1:255" ht="12.75" customHeight="1">
      <c r="A3" s="36"/>
      <c r="B3" s="401"/>
      <c r="C3" s="327" t="s">
        <v>741</v>
      </c>
      <c r="D3" s="34"/>
      <c r="E3" s="34"/>
      <c r="F3" s="34"/>
      <c r="G3" s="34"/>
      <c r="H3" s="348"/>
      <c r="I3" s="7"/>
      <c r="K3"/>
      <c r="IG3"/>
      <c r="IH3"/>
      <c r="II3"/>
    </row>
    <row r="4" spans="1:255" s="4" customFormat="1" ht="12.75" customHeight="1">
      <c r="A4" s="36"/>
      <c r="C4" s="349"/>
      <c r="D4" s="34"/>
      <c r="E4" s="34"/>
      <c r="F4" s="34"/>
      <c r="G4" s="34"/>
      <c r="H4" s="348"/>
      <c r="I4" s="7"/>
      <c r="K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</row>
    <row r="5" spans="1:255" ht="12.75" customHeight="1">
      <c r="A5" s="36"/>
      <c r="B5" s="401"/>
      <c r="C5" s="327" t="s">
        <v>742</v>
      </c>
      <c r="D5" s="34"/>
      <c r="E5" s="34"/>
      <c r="F5" s="34"/>
      <c r="G5" s="34"/>
      <c r="H5" s="348"/>
      <c r="I5" s="7"/>
      <c r="K5"/>
      <c r="IG5"/>
      <c r="IH5"/>
      <c r="II5"/>
    </row>
    <row r="6" spans="1:255" s="10" customFormat="1" ht="25.5" customHeight="1">
      <c r="A6" s="268"/>
      <c r="B6" s="269"/>
      <c r="C6" s="62" t="s">
        <v>1</v>
      </c>
      <c r="D6" s="13" t="s">
        <v>3</v>
      </c>
      <c r="E6" s="13" t="s">
        <v>281</v>
      </c>
      <c r="F6" s="13" t="s">
        <v>282</v>
      </c>
      <c r="G6" s="270" t="s">
        <v>6</v>
      </c>
      <c r="H6" s="271" t="s">
        <v>325</v>
      </c>
      <c r="I6" s="12"/>
      <c r="K6"/>
    </row>
    <row r="7" spans="1:255" ht="12.75" customHeight="1">
      <c r="A7" s="36"/>
      <c r="B7" s="401"/>
      <c r="C7" s="350" t="s">
        <v>743</v>
      </c>
      <c r="D7" s="34"/>
      <c r="E7" s="34"/>
      <c r="F7" s="34"/>
      <c r="G7" s="34"/>
      <c r="H7" s="348"/>
      <c r="I7" s="7"/>
      <c r="K7"/>
      <c r="IG7"/>
      <c r="IH7"/>
      <c r="II7"/>
    </row>
    <row r="8" spans="1:255" s="17" customFormat="1" ht="13.35" customHeight="1">
      <c r="A8" s="54" t="s">
        <v>744</v>
      </c>
      <c r="B8" s="279"/>
      <c r="C8" s="300" t="s">
        <v>745</v>
      </c>
      <c r="D8" s="284">
        <v>1500</v>
      </c>
      <c r="E8" s="284">
        <v>1850</v>
      </c>
      <c r="F8" s="284">
        <v>300</v>
      </c>
      <c r="G8" s="284">
        <v>1575</v>
      </c>
      <c r="H8" s="302" t="str">
        <f>IF(ISERROR(INDEX([1]Лист1!$B$1:$B$10029,MATCH(A8,[1]Лист1!$A$1:$A$10029,0),1)),"",INDEX([1]Лист1!$B$1:$B$10029,MATCH(A8,[1]Лист1!$A$1:$A$10029,0),1))</f>
        <v>4 415,08</v>
      </c>
      <c r="I8" s="21"/>
      <c r="K8"/>
    </row>
    <row r="9" spans="1:255" s="17" customFormat="1" ht="13.35" customHeight="1">
      <c r="A9" s="54" t="s">
        <v>746</v>
      </c>
      <c r="B9" s="279"/>
      <c r="C9" s="309" t="s">
        <v>747</v>
      </c>
      <c r="D9" s="281">
        <v>2260</v>
      </c>
      <c r="E9" s="281">
        <v>2350</v>
      </c>
      <c r="F9" s="281">
        <v>300</v>
      </c>
      <c r="G9" s="281">
        <v>3075</v>
      </c>
      <c r="H9" s="282" t="str">
        <f>IF(ISERROR(INDEX([1]Лист1!$B$1:$B$10029,MATCH(A9,[1]Лист1!$A$1:$A$10029,0),1)),"",INDEX([1]Лист1!$B$1:$B$10029,MATCH(A9,[1]Лист1!$A$1:$A$10029,0),1))</f>
        <v>8 465,34</v>
      </c>
      <c r="I9" s="21"/>
      <c r="K9"/>
    </row>
    <row r="10" spans="1:255" s="17" customFormat="1" ht="13.35" customHeight="1">
      <c r="A10" s="351" t="s">
        <v>748</v>
      </c>
      <c r="B10" s="279"/>
      <c r="C10" s="308" t="s">
        <v>749</v>
      </c>
      <c r="D10" s="284">
        <v>1220</v>
      </c>
      <c r="E10" s="284">
        <v>2720</v>
      </c>
      <c r="F10" s="284">
        <v>730</v>
      </c>
      <c r="G10" s="284">
        <v>2525</v>
      </c>
      <c r="H10" s="302" t="str">
        <f>IF(ISERROR(INDEX([1]Лист1!$B$1:$B$10029,MATCH(A10,[1]Лист1!$A$1:$A$10029,0),1)),"",INDEX([1]Лист1!$B$1:$B$10029,MATCH(A10,[1]Лист1!$A$1:$A$10029,0),1))</f>
        <v>7 535,00</v>
      </c>
      <c r="I10" s="21"/>
      <c r="K10"/>
    </row>
    <row r="11" spans="1:255" s="17" customFormat="1" ht="13.35" customHeight="1">
      <c r="A11" s="351" t="s">
        <v>1267</v>
      </c>
      <c r="B11" s="279"/>
      <c r="C11" s="309" t="s">
        <v>1268</v>
      </c>
      <c r="D11" s="281">
        <v>1420</v>
      </c>
      <c r="E11" s="281">
        <v>2930</v>
      </c>
      <c r="F11" s="281">
        <v>680</v>
      </c>
      <c r="G11" s="281">
        <v>3000</v>
      </c>
      <c r="H11" s="282" t="str">
        <f>IF(ISERROR(INDEX([1]Лист1!$B$1:$B$10029,MATCH(A11,[1]Лист1!$A$1:$A$10029,0),1)),"",INDEX([1]Лист1!$B$1:$B$10029,MATCH(A11,[1]Лист1!$A$1:$A$10029,0),1))</f>
        <v>8 486,00</v>
      </c>
      <c r="I11" s="21"/>
      <c r="K11"/>
    </row>
    <row r="12" spans="1:255" s="17" customFormat="1" ht="13.35" customHeight="1">
      <c r="A12" s="54" t="s">
        <v>750</v>
      </c>
      <c r="B12" s="279"/>
      <c r="C12" s="308" t="s">
        <v>751</v>
      </c>
      <c r="D12" s="284">
        <v>1760</v>
      </c>
      <c r="E12" s="284">
        <v>3250</v>
      </c>
      <c r="F12" s="284">
        <v>730</v>
      </c>
      <c r="G12" s="284">
        <v>3925</v>
      </c>
      <c r="H12" s="302" t="str">
        <f>IF(ISERROR(INDEX([1]Лист1!$B$1:$B$10029,MATCH(A12,[1]Лист1!$A$1:$A$10029,0),1)),"",INDEX([1]Лист1!$B$1:$B$10029,MATCH(A12,[1]Лист1!$A$1:$A$10029,0),1))</f>
        <v>11 393,00</v>
      </c>
      <c r="I12" s="21"/>
      <c r="K12"/>
    </row>
    <row r="13" spans="1:255" s="17" customFormat="1" ht="13.35" customHeight="1">
      <c r="A13" s="54" t="s">
        <v>1271</v>
      </c>
      <c r="B13" s="279"/>
      <c r="C13" s="309" t="s">
        <v>1269</v>
      </c>
      <c r="D13" s="281">
        <v>2100</v>
      </c>
      <c r="E13" s="281">
        <v>3570</v>
      </c>
      <c r="F13" s="281">
        <v>680</v>
      </c>
      <c r="G13" s="281">
        <v>4900</v>
      </c>
      <c r="H13" s="282" t="str">
        <f>IF(ISERROR(INDEX([1]Лист1!$B$1:$B$10029,MATCH(A13,[1]Лист1!$A$1:$A$10029,0),1)),"",INDEX([1]Лист1!$B$1:$B$10029,MATCH(A13,[1]Лист1!$A$1:$A$10029,0),1))</f>
        <v>15 384,00</v>
      </c>
      <c r="I13" s="21"/>
      <c r="K13"/>
    </row>
    <row r="14" spans="1:255" s="17" customFormat="1" ht="13.35" customHeight="1">
      <c r="A14" s="54" t="s">
        <v>1272</v>
      </c>
      <c r="B14" s="279"/>
      <c r="C14" s="308" t="s">
        <v>1270</v>
      </c>
      <c r="D14" s="284">
        <v>2100</v>
      </c>
      <c r="E14" s="284">
        <v>3570</v>
      </c>
      <c r="F14" s="284">
        <v>680</v>
      </c>
      <c r="G14" s="284">
        <v>4900</v>
      </c>
      <c r="H14" s="302" t="str">
        <f>IF(ISERROR(INDEX([1]Лист1!$B$1:$B$10029,MATCH(A14,[1]Лист1!$A$1:$A$10029,0),1)),"",INDEX([1]Лист1!$B$1:$B$10029,MATCH(A14,[1]Лист1!$A$1:$A$10029,0),1))</f>
        <v>16 509,00</v>
      </c>
      <c r="I14" s="21"/>
      <c r="K14"/>
    </row>
    <row r="15" spans="1:255" s="17" customFormat="1" ht="12.75" customHeight="1">
      <c r="A15" s="21"/>
      <c r="B15" s="407"/>
      <c r="C15" s="350" t="s">
        <v>752</v>
      </c>
      <c r="D15" s="26"/>
      <c r="E15" s="26"/>
      <c r="F15" s="26"/>
      <c r="G15" s="26"/>
      <c r="H15" s="311" t="str">
        <f>IF(ISERROR(INDEX([1]Лист1!$B$1:$B$10029,MATCH(A15,[1]Лист1!$A$1:$A$10029,0),1)),"",INDEX([1]Лист1!$B$1:$B$10029,MATCH(A15,[1]Лист1!$A$1:$A$10029,0),1))</f>
        <v/>
      </c>
      <c r="I15" s="21"/>
      <c r="K15"/>
    </row>
    <row r="16" spans="1:255" s="17" customFormat="1" ht="13.35" customHeight="1">
      <c r="A16" s="54" t="s">
        <v>753</v>
      </c>
      <c r="B16" s="279"/>
      <c r="C16" s="309" t="s">
        <v>754</v>
      </c>
      <c r="D16" s="281">
        <v>1500</v>
      </c>
      <c r="E16" s="281">
        <v>2720</v>
      </c>
      <c r="F16" s="281">
        <v>680</v>
      </c>
      <c r="G16" s="281">
        <v>3225</v>
      </c>
      <c r="H16" s="282" t="str">
        <f>IF(ISERROR(INDEX([1]Лист1!$B$1:$B$10029,MATCH(A16,[1]Лист1!$A$1:$A$10029,0),1)),"",INDEX([1]Лист1!$B$1:$B$10029,MATCH(A16,[1]Лист1!$A$1:$A$10029,0),1))</f>
        <v>9 918,14</v>
      </c>
      <c r="I16" s="21"/>
      <c r="K16"/>
    </row>
    <row r="17" spans="1:11" s="17" customFormat="1" ht="13.35" customHeight="1">
      <c r="A17" s="54" t="s">
        <v>1274</v>
      </c>
      <c r="B17" s="279"/>
      <c r="C17" s="308" t="s">
        <v>1273</v>
      </c>
      <c r="D17" s="284">
        <v>1700</v>
      </c>
      <c r="E17" s="284">
        <v>2930</v>
      </c>
      <c r="F17" s="284">
        <v>680</v>
      </c>
      <c r="G17" s="284">
        <v>3780</v>
      </c>
      <c r="H17" s="302" t="str">
        <f>IF(ISERROR(INDEX([1]Лист1!$B$1:$B$10029,MATCH(A17,[1]Лист1!$A$1:$A$10029,0),1)),"",INDEX([1]Лист1!$B$1:$B$10029,MATCH(A17,[1]Лист1!$A$1:$A$10029,0),1))</f>
        <v>10 928,00</v>
      </c>
      <c r="I17" s="21"/>
      <c r="K17"/>
    </row>
    <row r="18" spans="1:11" s="17" customFormat="1" ht="13.35" customHeight="1">
      <c r="A18" s="54" t="s">
        <v>755</v>
      </c>
      <c r="B18" s="279"/>
      <c r="C18" s="309" t="s">
        <v>756</v>
      </c>
      <c r="D18" s="281">
        <v>1750</v>
      </c>
      <c r="E18" s="281">
        <v>2930</v>
      </c>
      <c r="F18" s="281">
        <v>680</v>
      </c>
      <c r="G18" s="281">
        <v>3900</v>
      </c>
      <c r="H18" s="282" t="str">
        <f>IF(ISERROR(INDEX([1]Лист1!$B$1:$B$10029,MATCH(A18,[1]Лист1!$A$1:$A$10029,0),1)),"",INDEX([1]Лист1!$B$1:$B$10029,MATCH(A18,[1]Лист1!$A$1:$A$10029,0),1))</f>
        <v>11 850,14</v>
      </c>
      <c r="I18" s="21"/>
      <c r="K18"/>
    </row>
    <row r="19" spans="1:11" s="17" customFormat="1" ht="13.35" customHeight="1">
      <c r="A19" s="54" t="s">
        <v>1276</v>
      </c>
      <c r="B19" s="279"/>
      <c r="C19" s="308" t="s">
        <v>1275</v>
      </c>
      <c r="D19" s="284">
        <v>1620</v>
      </c>
      <c r="E19" s="284">
        <v>3150</v>
      </c>
      <c r="F19" s="284">
        <v>680</v>
      </c>
      <c r="G19" s="284">
        <v>3650</v>
      </c>
      <c r="H19" s="302" t="str">
        <f>IF(ISERROR(INDEX([1]Лист1!$B$1:$B$10029,MATCH(A19,[1]Лист1!$A$1:$A$10029,0),1)),"",INDEX([1]Лист1!$B$1:$B$10029,MATCH(A19,[1]Лист1!$A$1:$A$10029,0),1))</f>
        <v>10 875,00</v>
      </c>
      <c r="I19" s="21"/>
      <c r="K19"/>
    </row>
    <row r="20" spans="1:11" s="17" customFormat="1" ht="13.35" customHeight="1">
      <c r="A20" s="54" t="s">
        <v>757</v>
      </c>
      <c r="B20" s="279"/>
      <c r="C20" s="352" t="s">
        <v>758</v>
      </c>
      <c r="D20" s="281">
        <v>1950</v>
      </c>
      <c r="E20" s="281">
        <v>3150</v>
      </c>
      <c r="F20" s="281">
        <v>680</v>
      </c>
      <c r="G20" s="281">
        <v>4600</v>
      </c>
      <c r="H20" s="282" t="str">
        <f>IF(ISERROR(INDEX([1]Лист1!$B$1:$B$10029,MATCH(A20,[1]Лист1!$A$1:$A$10029,0),1)),"",INDEX([1]Лист1!$B$1:$B$10029,MATCH(A20,[1]Лист1!$A$1:$A$10029,0),1))</f>
        <v>13 723,56</v>
      </c>
      <c r="I20" s="21"/>
      <c r="K20"/>
    </row>
    <row r="21" spans="1:11" s="17" customFormat="1" ht="13.35" customHeight="1">
      <c r="A21" s="54" t="s">
        <v>759</v>
      </c>
      <c r="B21" s="279"/>
      <c r="C21" s="308" t="s">
        <v>760</v>
      </c>
      <c r="D21" s="284">
        <v>1840</v>
      </c>
      <c r="E21" s="284">
        <v>3350</v>
      </c>
      <c r="F21" s="284">
        <v>680</v>
      </c>
      <c r="G21" s="284">
        <v>4000</v>
      </c>
      <c r="H21" s="302" t="str">
        <f>IF(ISERROR(INDEX([1]Лист1!$B$1:$B$10029,MATCH(A21,[1]Лист1!$A$1:$A$10029,0),1)),"",INDEX([1]Лист1!$B$1:$B$10029,MATCH(A21,[1]Лист1!$A$1:$A$10029,0),1))</f>
        <v>12 197,86</v>
      </c>
      <c r="I21" s="21"/>
      <c r="K21"/>
    </row>
    <row r="22" spans="1:11" s="23" customFormat="1" ht="13.35" customHeight="1">
      <c r="A22" s="320"/>
      <c r="B22" s="354"/>
      <c r="C22" s="355"/>
      <c r="D22" s="356"/>
      <c r="E22" s="356"/>
      <c r="F22" s="356"/>
      <c r="G22" s="356"/>
      <c r="H22" s="357"/>
      <c r="I22" s="21"/>
      <c r="K22" s="42"/>
    </row>
    <row r="23" spans="1:11" s="23" customFormat="1" ht="13.35" customHeight="1">
      <c r="A23" s="320"/>
      <c r="B23" s="407"/>
      <c r="C23" s="358" t="s">
        <v>1277</v>
      </c>
      <c r="D23" s="356"/>
      <c r="E23" s="356"/>
      <c r="F23" s="356"/>
      <c r="G23" s="356"/>
      <c r="H23" s="357"/>
      <c r="I23" s="21"/>
      <c r="K23" s="42"/>
    </row>
    <row r="24" spans="1:11" s="23" customFormat="1" ht="25.5" customHeight="1">
      <c r="A24" s="320"/>
      <c r="B24" s="354"/>
      <c r="C24" s="62" t="s">
        <v>1</v>
      </c>
      <c r="D24" s="13" t="s">
        <v>3</v>
      </c>
      <c r="E24" s="13" t="s">
        <v>281</v>
      </c>
      <c r="F24" s="13" t="s">
        <v>85</v>
      </c>
      <c r="G24" s="270" t="s">
        <v>6</v>
      </c>
      <c r="H24" s="271" t="s">
        <v>325</v>
      </c>
      <c r="I24" s="21"/>
      <c r="K24" s="42"/>
    </row>
    <row r="25" spans="1:11" s="23" customFormat="1" ht="13.35" customHeight="1">
      <c r="A25" s="320"/>
      <c r="B25" s="401"/>
      <c r="C25" s="350" t="s">
        <v>743</v>
      </c>
      <c r="D25" s="34"/>
      <c r="E25" s="34"/>
      <c r="F25" s="34"/>
      <c r="G25" s="34"/>
      <c r="H25" s="348"/>
      <c r="I25" s="21"/>
      <c r="K25" s="42"/>
    </row>
    <row r="26" spans="1:11" s="23" customFormat="1" ht="13.35" customHeight="1">
      <c r="A26" s="320" t="s">
        <v>1282</v>
      </c>
      <c r="B26" s="354"/>
      <c r="C26" s="352" t="s">
        <v>1278</v>
      </c>
      <c r="D26" s="281">
        <v>1700</v>
      </c>
      <c r="E26" s="281">
        <v>1420</v>
      </c>
      <c r="F26" s="281">
        <v>1710</v>
      </c>
      <c r="G26" s="281">
        <v>2725</v>
      </c>
      <c r="H26" s="282">
        <f>IF(ISERROR(INDEX([1]Лист1!$B$1:$B$10029,MATCH(A26,[1]Лист1!$A$1:$A$10029,0),1)),"",INDEX([1]Лист1!$B$1:$B$10029,MATCH(A26,[1]Лист1!$A$1:$A$10029,0),1))</f>
        <v>11174</v>
      </c>
      <c r="I26" s="21"/>
      <c r="K26" s="42"/>
    </row>
    <row r="27" spans="1:11" s="23" customFormat="1" ht="13.35" customHeight="1">
      <c r="A27" s="320" t="s">
        <v>1283</v>
      </c>
      <c r="B27" s="354"/>
      <c r="C27" s="300" t="s">
        <v>1279</v>
      </c>
      <c r="D27" s="300">
        <v>1500</v>
      </c>
      <c r="E27" s="300">
        <v>1220</v>
      </c>
      <c r="F27" s="300">
        <v>1610</v>
      </c>
      <c r="G27" s="300">
        <v>2000</v>
      </c>
      <c r="H27" s="302" t="str">
        <f>IF(ISERROR(INDEX([1]Лист1!$B$1:$B$10029,MATCH(A27,[1]Лист1!$A$1:$A$10029,0),1)),"",INDEX([1]Лист1!$B$1:$B$10029,MATCH(A27,[1]Лист1!$A$1:$A$10029,0),1))</f>
        <v>8 423,00</v>
      </c>
      <c r="I27" s="21"/>
      <c r="K27" s="42"/>
    </row>
    <row r="28" spans="1:11" s="23" customFormat="1" ht="13.35" customHeight="1">
      <c r="A28" s="320" t="s">
        <v>1284</v>
      </c>
      <c r="B28" s="354"/>
      <c r="C28" s="352" t="s">
        <v>1280</v>
      </c>
      <c r="D28" s="281">
        <v>1700</v>
      </c>
      <c r="E28" s="281">
        <v>1220</v>
      </c>
      <c r="F28" s="281">
        <v>1610</v>
      </c>
      <c r="G28" s="281">
        <v>2500</v>
      </c>
      <c r="H28" s="282" t="str">
        <f>IF(ISERROR(INDEX([1]Лист1!$B$1:$B$10029,MATCH(A28,[1]Лист1!$A$1:$A$10029,0),1)),"",INDEX([1]Лист1!$B$1:$B$10029,MATCH(A28,[1]Лист1!$A$1:$A$10029,0),1))</f>
        <v>9 546,00</v>
      </c>
      <c r="I28" s="21"/>
      <c r="K28" s="42"/>
    </row>
    <row r="29" spans="1:11" s="23" customFormat="1" ht="13.35" customHeight="1">
      <c r="A29" s="320" t="s">
        <v>1285</v>
      </c>
      <c r="B29" s="354"/>
      <c r="C29" s="300" t="s">
        <v>1281</v>
      </c>
      <c r="D29" s="300">
        <v>1700</v>
      </c>
      <c r="E29" s="300">
        <v>1510</v>
      </c>
      <c r="F29" s="300">
        <v>1900</v>
      </c>
      <c r="G29" s="300">
        <v>3600</v>
      </c>
      <c r="H29" s="302">
        <f>IF(ISERROR(INDEX([1]Лист1!$B$1:$B$10029,MATCH(A29,[1]Лист1!$A$1:$A$10029,0),1)),"",INDEX([1]Лист1!$B$1:$B$10029,MATCH(A29,[1]Лист1!$A$1:$A$10029,0),1))</f>
        <v>10656</v>
      </c>
      <c r="I29" s="21"/>
      <c r="K29" s="42"/>
    </row>
    <row r="30" spans="1:11" s="23" customFormat="1" ht="13.35" customHeight="1">
      <c r="A30" s="320"/>
      <c r="B30" s="354"/>
      <c r="C30" s="355"/>
      <c r="D30" s="356"/>
      <c r="E30" s="356"/>
      <c r="F30" s="356"/>
      <c r="G30" s="356"/>
      <c r="H30" s="357"/>
      <c r="I30" s="21"/>
      <c r="K30" s="42"/>
    </row>
    <row r="31" spans="1:11" s="17" customFormat="1" ht="12.75" customHeight="1">
      <c r="A31" s="21"/>
      <c r="B31" s="407"/>
      <c r="C31" s="358" t="s">
        <v>761</v>
      </c>
      <c r="D31" s="26"/>
      <c r="E31" s="26"/>
      <c r="F31" s="26"/>
      <c r="G31" s="26"/>
      <c r="H31" s="311"/>
      <c r="I31" s="21"/>
      <c r="K31"/>
    </row>
    <row r="32" spans="1:11" s="10" customFormat="1" ht="25.5" customHeight="1">
      <c r="A32" s="268"/>
      <c r="B32" s="269"/>
      <c r="C32" s="62" t="s">
        <v>1</v>
      </c>
      <c r="D32" s="13" t="s">
        <v>3</v>
      </c>
      <c r="E32" s="13" t="s">
        <v>281</v>
      </c>
      <c r="F32" s="13" t="s">
        <v>282</v>
      </c>
      <c r="G32" s="270" t="s">
        <v>6</v>
      </c>
      <c r="H32" s="271" t="s">
        <v>325</v>
      </c>
      <c r="I32" s="12"/>
      <c r="K32"/>
    </row>
    <row r="33" spans="1:243" s="17" customFormat="1" ht="12.75" customHeight="1">
      <c r="A33" s="21"/>
      <c r="B33" s="407"/>
      <c r="C33" s="350" t="s">
        <v>743</v>
      </c>
      <c r="D33" s="26"/>
      <c r="E33" s="26"/>
      <c r="F33" s="26"/>
      <c r="G33" s="26"/>
      <c r="H33" s="311"/>
      <c r="I33" s="21"/>
      <c r="K33"/>
    </row>
    <row r="34" spans="1:243" s="17" customFormat="1" ht="13.35" customHeight="1">
      <c r="A34" s="54" t="s">
        <v>1365</v>
      </c>
      <c r="B34" s="279"/>
      <c r="C34" s="309" t="s">
        <v>762</v>
      </c>
      <c r="D34" s="281">
        <v>1850</v>
      </c>
      <c r="E34" s="281">
        <v>2270</v>
      </c>
      <c r="F34" s="281">
        <v>300</v>
      </c>
      <c r="G34" s="281">
        <v>2200</v>
      </c>
      <c r="H34" s="282" t="str">
        <f>IF(ISERROR(INDEX([1]Лист1!$B$1:$B$10029,MATCH(A34,[1]Лист1!$A$1:$A$10029,0),1)),"",INDEX([1]Лист1!$B$1:$B$10029,MATCH(A34,[1]Лист1!$A$1:$A$10029,0),1))</f>
        <v>6 475,00</v>
      </c>
      <c r="I34" s="21"/>
      <c r="K34"/>
    </row>
    <row r="35" spans="1:243" s="23" customFormat="1" ht="13.35" customHeight="1">
      <c r="A35" s="54" t="s">
        <v>1291</v>
      </c>
      <c r="B35" s="354"/>
      <c r="C35" s="300" t="s">
        <v>763</v>
      </c>
      <c r="D35" s="300">
        <v>3220</v>
      </c>
      <c r="E35" s="300">
        <v>3110</v>
      </c>
      <c r="F35" s="300">
        <v>300</v>
      </c>
      <c r="G35" s="300">
        <v>5200</v>
      </c>
      <c r="H35" s="302" t="str">
        <f>IF(ISERROR(INDEX([1]Лист1!$B$1:$B$10029,MATCH(A35,[1]Лист1!$A$1:$A$10029,0),1)),"",INDEX([1]Лист1!$B$1:$B$10029,MATCH(A35,[1]Лист1!$A$1:$A$10029,0),1))</f>
        <v>15 037,00</v>
      </c>
      <c r="I35" s="21"/>
      <c r="K35"/>
    </row>
    <row r="36" spans="1:243" s="17" customFormat="1" ht="13.35" customHeight="1">
      <c r="A36" s="54" t="s">
        <v>1290</v>
      </c>
      <c r="B36" s="279"/>
      <c r="C36" s="309" t="s">
        <v>764</v>
      </c>
      <c r="D36" s="281">
        <v>1850</v>
      </c>
      <c r="E36" s="281">
        <v>2270</v>
      </c>
      <c r="F36" s="281">
        <v>300</v>
      </c>
      <c r="G36" s="281">
        <v>2450</v>
      </c>
      <c r="H36" s="282" t="str">
        <f>IF(ISERROR(INDEX([1]Лист1!$B$1:$B$10029,MATCH(A36,[1]Лист1!$A$1:$A$10029,0),1)),"",INDEX([1]Лист1!$B$1:$B$10029,MATCH(A36,[1]Лист1!$A$1:$A$10029,0),1))</f>
        <v>7 121,00</v>
      </c>
      <c r="I36" s="21"/>
      <c r="K36"/>
    </row>
    <row r="37" spans="1:243" s="17" customFormat="1" ht="13.35" customHeight="1">
      <c r="A37" s="54" t="s">
        <v>1289</v>
      </c>
      <c r="B37" s="279"/>
      <c r="C37" s="300" t="s">
        <v>765</v>
      </c>
      <c r="D37" s="300">
        <v>2200</v>
      </c>
      <c r="E37" s="300">
        <v>2470</v>
      </c>
      <c r="F37" s="300">
        <v>300</v>
      </c>
      <c r="G37" s="300">
        <v>3100</v>
      </c>
      <c r="H37" s="302" t="str">
        <f>IF(ISERROR(INDEX([1]Лист1!$B$1:$B$10029,MATCH(A37,[1]Лист1!$A$1:$A$10029,0),1)),"",INDEX([1]Лист1!$B$1:$B$10029,MATCH(A37,[1]Лист1!$A$1:$A$10029,0),1))</f>
        <v>9 006,00</v>
      </c>
      <c r="I37" s="21"/>
      <c r="K37"/>
    </row>
    <row r="38" spans="1:243" ht="13.35" customHeight="1">
      <c r="A38" s="54" t="s">
        <v>1288</v>
      </c>
      <c r="B38" s="286"/>
      <c r="C38" s="359" t="s">
        <v>766</v>
      </c>
      <c r="D38" s="318">
        <v>2700</v>
      </c>
      <c r="E38" s="318">
        <v>2790</v>
      </c>
      <c r="F38" s="318">
        <v>300</v>
      </c>
      <c r="G38" s="318">
        <v>4200</v>
      </c>
      <c r="H38" s="282" t="str">
        <f>IF(ISERROR(INDEX([1]Лист1!$B$1:$B$10029,MATCH(A38,[1]Лист1!$A$1:$A$10029,0),1)),"",INDEX([1]Лист1!$B$1:$B$10029,MATCH(A38,[1]Лист1!$A$1:$A$10029,0),1))</f>
        <v>12 026,00</v>
      </c>
      <c r="I38" s="8"/>
      <c r="K38"/>
      <c r="IG38"/>
      <c r="IH38"/>
      <c r="II38"/>
    </row>
    <row r="39" spans="1:243" ht="13.35" customHeight="1">
      <c r="A39" s="54" t="s">
        <v>1287</v>
      </c>
      <c r="B39" s="286"/>
      <c r="C39" s="300" t="s">
        <v>1286</v>
      </c>
      <c r="D39" s="300">
        <v>3110</v>
      </c>
      <c r="E39" s="300">
        <v>3220</v>
      </c>
      <c r="F39" s="300">
        <v>300</v>
      </c>
      <c r="G39" s="300">
        <v>5400</v>
      </c>
      <c r="H39" s="302" t="str">
        <f>IF(ISERROR(INDEX([1]Лист1!$B$1:$B$10029,MATCH(A39,[1]Лист1!$A$1:$A$10029,0),1)),"",INDEX([1]Лист1!$B$1:$B$10029,MATCH(A39,[1]Лист1!$A$1:$A$10029,0),1))</f>
        <v>15 909,00</v>
      </c>
      <c r="I39" s="8"/>
      <c r="K39"/>
      <c r="IG39"/>
      <c r="IH39"/>
      <c r="II39"/>
    </row>
    <row r="40" spans="1:243" ht="12.75" customHeight="1">
      <c r="A40" s="36"/>
      <c r="B40" s="401"/>
      <c r="C40" s="350" t="s">
        <v>767</v>
      </c>
      <c r="D40" s="34"/>
      <c r="E40" s="34"/>
      <c r="F40" s="34"/>
      <c r="G40" s="34"/>
      <c r="H40" s="348"/>
      <c r="I40" s="8"/>
      <c r="K40"/>
      <c r="IG40"/>
      <c r="IH40"/>
      <c r="II40"/>
    </row>
    <row r="41" spans="1:243" s="17" customFormat="1" ht="13.35" customHeight="1">
      <c r="A41" s="54" t="s">
        <v>768</v>
      </c>
      <c r="B41" s="279"/>
      <c r="C41" s="300" t="s">
        <v>769</v>
      </c>
      <c r="D41" s="284">
        <v>2550</v>
      </c>
      <c r="E41" s="284">
        <v>2700</v>
      </c>
      <c r="F41" s="284">
        <v>300</v>
      </c>
      <c r="G41" s="284">
        <v>3900</v>
      </c>
      <c r="H41" s="302" t="str">
        <f>IF(ISERROR(INDEX([1]Лист1!$B$1:$B$10029,MATCH(A41,[1]Лист1!$A$1:$A$10029,0),1)),"",INDEX([1]Лист1!$B$1:$B$10029,MATCH(A41,[1]Лист1!$A$1:$A$10029,0),1))</f>
        <v>11 530,00</v>
      </c>
      <c r="I41" s="22"/>
      <c r="K41"/>
    </row>
    <row r="42" spans="1:243" ht="13.35" customHeight="1">
      <c r="A42" s="54" t="s">
        <v>770</v>
      </c>
      <c r="B42" s="286"/>
      <c r="C42" s="310" t="s">
        <v>771</v>
      </c>
      <c r="D42" s="318">
        <v>2860</v>
      </c>
      <c r="E42" s="318">
        <v>2900</v>
      </c>
      <c r="F42" s="318">
        <v>300</v>
      </c>
      <c r="G42" s="318">
        <v>4600</v>
      </c>
      <c r="H42" s="282" t="str">
        <f>IF(ISERROR(INDEX([1]Лист1!$B$1:$B$10029,MATCH(A42,[1]Лист1!$A$1:$A$10029,0),1)),"",INDEX([1]Лист1!$B$1:$B$10029,MATCH(A42,[1]Лист1!$A$1:$A$10029,0),1))</f>
        <v>14 457,00</v>
      </c>
      <c r="I42" s="8"/>
      <c r="K42"/>
      <c r="IG42"/>
      <c r="IH42"/>
      <c r="II42"/>
    </row>
    <row r="43" spans="1:243" ht="12.75" customHeight="1">
      <c r="A43" s="36"/>
      <c r="B43" s="401"/>
      <c r="C43" s="350" t="s">
        <v>772</v>
      </c>
      <c r="D43" s="34"/>
      <c r="E43" s="34"/>
      <c r="F43" s="34"/>
      <c r="G43" s="34"/>
      <c r="H43" s="299"/>
      <c r="I43" s="8"/>
      <c r="K43"/>
      <c r="IG43"/>
      <c r="IH43"/>
      <c r="II43"/>
    </row>
    <row r="44" spans="1:243" ht="13.35" customHeight="1">
      <c r="A44" s="54" t="s">
        <v>773</v>
      </c>
      <c r="B44" s="279"/>
      <c r="C44" s="300" t="s">
        <v>774</v>
      </c>
      <c r="D44" s="284">
        <v>1890</v>
      </c>
      <c r="E44" s="284">
        <v>3610</v>
      </c>
      <c r="F44" s="284">
        <v>300</v>
      </c>
      <c r="G44" s="284">
        <v>3800</v>
      </c>
      <c r="H44" s="353" t="str">
        <f>IF(ISERROR(INDEX([1]Лист1!$B$1:$B$10029,MATCH(A44,[1]Лист1!$A$1:$A$10029,0),1)),"",INDEX([1]Лист1!$B$1:$B$10029,MATCH(A44,[1]Лист1!$A$1:$A$10029,0),1))</f>
        <v>11 434,00</v>
      </c>
      <c r="I44"/>
      <c r="K44"/>
      <c r="IG44"/>
      <c r="IH44"/>
      <c r="II44"/>
    </row>
    <row r="45" spans="1:243" ht="13.35" customHeight="1">
      <c r="A45" s="54" t="s">
        <v>775</v>
      </c>
      <c r="B45" s="279"/>
      <c r="C45" s="310" t="s">
        <v>776</v>
      </c>
      <c r="D45" s="281">
        <v>1750</v>
      </c>
      <c r="E45" s="281">
        <v>2790</v>
      </c>
      <c r="F45" s="281">
        <v>300</v>
      </c>
      <c r="G45" s="281">
        <v>2850</v>
      </c>
      <c r="H45" s="398" t="str">
        <f>IF(ISERROR(INDEX([1]Лист1!$B$1:$B$10029,MATCH(A45,[1]Лист1!$A$1:$A$10029,0),1)),"",INDEX([1]Лист1!$B$1:$B$10029,MATCH(A45,[1]Лист1!$A$1:$A$10029,0),1))</f>
        <v>8 387,00</v>
      </c>
      <c r="I45"/>
      <c r="K45"/>
      <c r="IG45"/>
      <c r="IH45"/>
      <c r="II45"/>
    </row>
    <row r="46" spans="1:243" ht="10.5" customHeight="1">
      <c r="A46" s="21"/>
      <c r="B46" s="17"/>
      <c r="C46" s="31"/>
      <c r="D46" s="26"/>
      <c r="E46" s="26"/>
      <c r="F46" s="26"/>
      <c r="G46" s="26"/>
      <c r="H46" s="311"/>
      <c r="I46" s="12"/>
      <c r="K46"/>
      <c r="IG46"/>
      <c r="IH46"/>
      <c r="II46"/>
    </row>
    <row r="47" spans="1:243" ht="10.5" customHeight="1">
      <c r="A47" s="21"/>
      <c r="B47" s="17"/>
      <c r="C47" s="31"/>
      <c r="D47" s="26"/>
      <c r="E47" s="26"/>
      <c r="F47" s="26"/>
      <c r="G47" s="26"/>
      <c r="H47" s="311"/>
      <c r="I47" s="12"/>
      <c r="K47"/>
      <c r="IG47"/>
      <c r="IH47"/>
      <c r="II47"/>
    </row>
    <row r="48" spans="1:243" ht="10.5" customHeight="1">
      <c r="A48" s="21"/>
      <c r="B48" s="17"/>
      <c r="C48" s="31"/>
      <c r="D48" s="26"/>
      <c r="E48" s="26"/>
      <c r="F48" s="26"/>
      <c r="G48" s="26"/>
      <c r="H48" s="311"/>
      <c r="I48" s="12"/>
      <c r="K48"/>
      <c r="IG48"/>
      <c r="IH48"/>
      <c r="II48"/>
    </row>
    <row r="49" spans="1:243" ht="10.5" customHeight="1">
      <c r="A49" s="21"/>
      <c r="B49" s="17"/>
      <c r="C49" s="31"/>
      <c r="D49" s="26"/>
      <c r="E49" s="26"/>
      <c r="F49" s="26"/>
      <c r="G49" s="26"/>
      <c r="H49" s="311"/>
      <c r="I49" s="12"/>
      <c r="K49"/>
      <c r="IG49"/>
      <c r="IH49"/>
      <c r="II49"/>
    </row>
    <row r="50" spans="1:243" ht="10.5" customHeight="1">
      <c r="A50" s="21"/>
      <c r="B50" s="17"/>
      <c r="C50" s="31"/>
      <c r="D50" s="26"/>
      <c r="E50" s="26"/>
      <c r="F50" s="26"/>
      <c r="G50" s="26"/>
      <c r="H50" s="311"/>
      <c r="I50" s="12"/>
      <c r="K50"/>
      <c r="IG50"/>
      <c r="IH50"/>
      <c r="II50"/>
    </row>
    <row r="51" spans="1:243" ht="10.5" customHeight="1">
      <c r="A51" s="21"/>
      <c r="B51" s="17"/>
      <c r="C51" s="31"/>
      <c r="D51" s="26"/>
      <c r="E51" s="26"/>
      <c r="F51" s="26"/>
      <c r="G51" s="26"/>
      <c r="H51" s="311"/>
      <c r="I51" s="12"/>
      <c r="K51"/>
      <c r="IG51"/>
      <c r="IH51"/>
      <c r="II51"/>
    </row>
    <row r="52" spans="1:243" ht="10.5" customHeight="1">
      <c r="A52" s="21"/>
      <c r="B52" s="17"/>
      <c r="C52" s="31"/>
      <c r="D52" s="26"/>
      <c r="E52" s="26"/>
      <c r="F52" s="26"/>
      <c r="G52" s="26"/>
      <c r="H52" s="311"/>
      <c r="I52" s="12"/>
      <c r="K52"/>
      <c r="IG52"/>
      <c r="IH52"/>
      <c r="II52"/>
    </row>
    <row r="53" spans="1:243" ht="10.5" customHeight="1">
      <c r="A53" s="21"/>
      <c r="B53" s="17"/>
      <c r="C53" s="31"/>
      <c r="D53" s="26"/>
      <c r="E53" s="26"/>
      <c r="F53" s="26"/>
      <c r="G53" s="26"/>
      <c r="H53" s="311"/>
      <c r="I53" s="12"/>
      <c r="K53"/>
      <c r="IG53"/>
      <c r="IH53"/>
      <c r="II53"/>
    </row>
    <row r="54" spans="1:243" s="179" customFormat="1" ht="38.1" customHeight="1">
      <c r="A54" s="294"/>
      <c r="C54" s="264" t="s">
        <v>740</v>
      </c>
      <c r="D54" s="296"/>
      <c r="E54" s="296"/>
      <c r="F54" s="296"/>
      <c r="G54" s="296"/>
      <c r="H54" s="297"/>
      <c r="I54" s="290"/>
      <c r="K54"/>
    </row>
    <row r="55" spans="1:243" ht="12.75" customHeight="1">
      <c r="A55" s="21"/>
      <c r="B55" s="407"/>
      <c r="C55" s="358" t="s">
        <v>777</v>
      </c>
      <c r="D55" s="26"/>
      <c r="E55" s="26"/>
      <c r="F55" s="26"/>
      <c r="G55" s="26"/>
      <c r="H55" s="311"/>
      <c r="I55" s="317"/>
      <c r="K55"/>
      <c r="IG55"/>
      <c r="IH55"/>
      <c r="II55"/>
    </row>
    <row r="56" spans="1:243" s="10" customFormat="1" ht="23.25" customHeight="1">
      <c r="A56" s="268"/>
      <c r="B56" s="269"/>
      <c r="C56" s="62" t="s">
        <v>1</v>
      </c>
      <c r="D56" s="13" t="s">
        <v>3</v>
      </c>
      <c r="E56" s="13" t="s">
        <v>281</v>
      </c>
      <c r="F56" s="13" t="s">
        <v>282</v>
      </c>
      <c r="G56" s="270" t="s">
        <v>6</v>
      </c>
      <c r="H56" s="271" t="s">
        <v>325</v>
      </c>
      <c r="I56" s="12"/>
      <c r="K56"/>
    </row>
    <row r="57" spans="1:243" ht="12.6" customHeight="1">
      <c r="A57" s="360"/>
      <c r="B57" s="279" t="s">
        <v>18</v>
      </c>
      <c r="C57" s="309" t="s">
        <v>778</v>
      </c>
      <c r="D57" s="281">
        <v>1650</v>
      </c>
      <c r="E57" s="281">
        <v>650</v>
      </c>
      <c r="F57" s="281">
        <v>250</v>
      </c>
      <c r="G57" s="281">
        <v>750</v>
      </c>
      <c r="H57" s="282" t="s">
        <v>16</v>
      </c>
      <c r="I57" s="317"/>
      <c r="K57"/>
      <c r="IG57"/>
      <c r="IH57"/>
      <c r="II57"/>
    </row>
    <row r="58" spans="1:243" ht="13.35" customHeight="1">
      <c r="A58" s="177" t="s">
        <v>1292</v>
      </c>
      <c r="B58" s="279"/>
      <c r="C58" s="300" t="s">
        <v>1293</v>
      </c>
      <c r="D58" s="284">
        <v>2380</v>
      </c>
      <c r="E58" s="284">
        <v>1000</v>
      </c>
      <c r="F58" s="284">
        <v>280</v>
      </c>
      <c r="G58" s="284">
        <v>1850</v>
      </c>
      <c r="H58" s="353" t="str">
        <f>IF(ISERROR(INDEX([1]Лист1!$B$1:$B$10029,MATCH(A58,[1]Лист1!$A$1:$A$10029,0),1)),"",INDEX([1]Лист1!$B$1:$B$10029,MATCH(A58,[1]Лист1!$A$1:$A$10029,0),1))</f>
        <v>5 637,00</v>
      </c>
      <c r="I58" s="317"/>
      <c r="K58"/>
      <c r="IG58"/>
      <c r="IH58"/>
      <c r="II58"/>
    </row>
    <row r="59" spans="1:243" ht="13.35" customHeight="1">
      <c r="A59" s="177" t="s">
        <v>779</v>
      </c>
      <c r="B59" s="279"/>
      <c r="C59" s="309" t="s">
        <v>780</v>
      </c>
      <c r="D59" s="281">
        <v>2000</v>
      </c>
      <c r="E59" s="281">
        <v>1160</v>
      </c>
      <c r="F59" s="281">
        <v>280</v>
      </c>
      <c r="G59" s="281">
        <v>1850</v>
      </c>
      <c r="H59" s="282" t="str">
        <f>IF(ISERROR(INDEX([1]Лист1!$B$1:$B$10029,MATCH(A59,[1]Лист1!$A$1:$A$10029,0),1)),"",INDEX([1]Лист1!$B$1:$B$10029,MATCH(A59,[1]Лист1!$A$1:$A$10029,0),1))</f>
        <v>4 800,00</v>
      </c>
      <c r="I59" s="317"/>
      <c r="J59" s="418"/>
      <c r="K59"/>
      <c r="IG59"/>
      <c r="IH59"/>
      <c r="II59"/>
    </row>
    <row r="60" spans="1:243" ht="13.35" customHeight="1">
      <c r="A60" s="54" t="s">
        <v>781</v>
      </c>
      <c r="B60" s="279"/>
      <c r="C60" s="300" t="s">
        <v>782</v>
      </c>
      <c r="D60" s="284">
        <v>2380</v>
      </c>
      <c r="E60" s="284">
        <v>1200</v>
      </c>
      <c r="F60" s="284">
        <v>295</v>
      </c>
      <c r="G60" s="284">
        <v>2330</v>
      </c>
      <c r="H60" s="353" t="str">
        <f>IF(ISERROR(INDEX([1]Лист1!$B$1:$B$10029,MATCH(A60,[1]Лист1!$A$1:$A$10029,0),1)),"",INDEX([1]Лист1!$B$1:$B$10029,MATCH(A60,[1]Лист1!$A$1:$A$10029,0),1))</f>
        <v>5 805,00</v>
      </c>
      <c r="I60" s="317"/>
      <c r="K60"/>
      <c r="IG60"/>
      <c r="IH60"/>
      <c r="II60"/>
    </row>
    <row r="61" spans="1:243" ht="13.35" customHeight="1">
      <c r="A61" s="54" t="s">
        <v>1296</v>
      </c>
      <c r="B61" s="279"/>
      <c r="C61" s="310" t="s">
        <v>1294</v>
      </c>
      <c r="D61" s="281">
        <v>2380</v>
      </c>
      <c r="E61" s="281">
        <v>1200</v>
      </c>
      <c r="F61" s="281">
        <v>305</v>
      </c>
      <c r="G61" s="281">
        <v>2800</v>
      </c>
      <c r="H61" s="398" t="str">
        <f>IF(ISERROR(INDEX([1]Лист1!$B$1:$B$10029,MATCH(A61,[1]Лист1!$A$1:$A$10029,0),1)),"",INDEX([1]Лист1!$B$1:$B$10029,MATCH(A61,[1]Лист1!$A$1:$A$10029,0),1))</f>
        <v>7 818,00</v>
      </c>
      <c r="I61" s="317"/>
      <c r="K61"/>
      <c r="IG61"/>
      <c r="IH61"/>
      <c r="II61"/>
    </row>
    <row r="62" spans="1:243" ht="13.35" customHeight="1">
      <c r="A62" s="54" t="s">
        <v>1297</v>
      </c>
      <c r="B62" s="279"/>
      <c r="C62" s="300" t="s">
        <v>1295</v>
      </c>
      <c r="D62" s="284">
        <v>2380</v>
      </c>
      <c r="E62" s="284">
        <v>1400</v>
      </c>
      <c r="F62" s="284">
        <v>325</v>
      </c>
      <c r="G62" s="284">
        <v>3330</v>
      </c>
      <c r="H62" s="353" t="str">
        <f>IF(ISERROR(INDEX([1]Лист1!$B$1:$B$10029,MATCH(A62,[1]Лист1!$A$1:$A$10029,0),1)),"",INDEX([1]Лист1!$B$1:$B$10029,MATCH(A62,[1]Лист1!$A$1:$A$10029,0),1))</f>
        <v>8 280,00</v>
      </c>
      <c r="I62" s="317"/>
      <c r="K62"/>
      <c r="IG62"/>
      <c r="IH62"/>
      <c r="II62"/>
    </row>
    <row r="63" spans="1:243" ht="13.35" customHeight="1">
      <c r="A63" s="54" t="s">
        <v>783</v>
      </c>
      <c r="B63" s="279"/>
      <c r="C63" s="309" t="s">
        <v>784</v>
      </c>
      <c r="D63" s="281">
        <v>2000</v>
      </c>
      <c r="E63" s="281">
        <v>1600</v>
      </c>
      <c r="F63" s="281">
        <v>370</v>
      </c>
      <c r="G63" s="281">
        <v>2850</v>
      </c>
      <c r="H63" s="282">
        <v>7450</v>
      </c>
      <c r="I63" s="317"/>
      <c r="K63"/>
      <c r="IG63"/>
      <c r="IH63"/>
      <c r="II63"/>
    </row>
    <row r="64" spans="1:243" ht="13.35" customHeight="1">
      <c r="A64" s="54" t="s">
        <v>785</v>
      </c>
      <c r="B64" s="279"/>
      <c r="C64" s="300" t="s">
        <v>786</v>
      </c>
      <c r="D64" s="284">
        <v>2380</v>
      </c>
      <c r="E64" s="284">
        <v>1600</v>
      </c>
      <c r="F64" s="284">
        <v>340</v>
      </c>
      <c r="G64" s="284">
        <v>3900</v>
      </c>
      <c r="H64" s="353" t="str">
        <f>IF(ISERROR(INDEX([1]Лист1!$B$1:$B$10029,MATCH(A64,[1]Лист1!$A$1:$A$10029,0),1)),"",INDEX([1]Лист1!$B$1:$B$10029,MATCH(A64,[1]Лист1!$A$1:$A$10029,0),1))</f>
        <v>11 046,00</v>
      </c>
      <c r="I64" s="317"/>
      <c r="K64"/>
      <c r="IG64"/>
      <c r="IH64"/>
      <c r="II64"/>
    </row>
    <row r="65" spans="1:243" ht="13.35" customHeight="1">
      <c r="A65" s="54" t="s">
        <v>1300</v>
      </c>
      <c r="B65" s="279"/>
      <c r="C65" s="310" t="s">
        <v>1298</v>
      </c>
      <c r="D65" s="281"/>
      <c r="E65" s="281"/>
      <c r="F65" s="281"/>
      <c r="G65" s="281"/>
      <c r="H65" s="398" t="str">
        <f>IF(ISERROR(INDEX([1]Лист1!$B$1:$B$10029,MATCH(A65,[1]Лист1!$A$1:$A$10029,0),1)),"",INDEX([1]Лист1!$B$1:$B$10029,MATCH(A65,[1]Лист1!$A$1:$A$10029,0),1))</f>
        <v>22 548,00</v>
      </c>
      <c r="I65" s="317"/>
      <c r="K65"/>
      <c r="IG65"/>
      <c r="IH65"/>
      <c r="II65"/>
    </row>
    <row r="66" spans="1:243" ht="13.35" customHeight="1">
      <c r="A66" s="54" t="s">
        <v>1301</v>
      </c>
      <c r="B66" s="279"/>
      <c r="C66" s="300" t="s">
        <v>1299</v>
      </c>
      <c r="D66" s="284"/>
      <c r="E66" s="284"/>
      <c r="F66" s="284"/>
      <c r="G66" s="284"/>
      <c r="H66" s="353" t="str">
        <f>IF(ISERROR(INDEX([1]Лист1!$B$1:$B$10029,MATCH(A66,[1]Лист1!$A$1:$A$10029,0),1)),"",INDEX([1]Лист1!$B$1:$B$10029,MATCH(A66,[1]Лист1!$A$1:$A$10029,0),1))</f>
        <v>30 807,16</v>
      </c>
      <c r="I66" s="317"/>
      <c r="K66"/>
      <c r="IG66"/>
      <c r="IH66"/>
      <c r="II66"/>
    </row>
    <row r="67" spans="1:243" ht="13.35" customHeight="1" thickBot="1">
      <c r="A67" s="54"/>
      <c r="B67" s="407"/>
      <c r="C67" s="350" t="s">
        <v>1302</v>
      </c>
      <c r="D67" s="26"/>
      <c r="E67" s="26"/>
      <c r="F67" s="26"/>
      <c r="G67" s="26"/>
      <c r="H67" s="311"/>
      <c r="I67" s="317"/>
      <c r="K67"/>
      <c r="IG67"/>
      <c r="IH67"/>
      <c r="II67"/>
    </row>
    <row r="68" spans="1:243" ht="13.35" customHeight="1" thickBot="1">
      <c r="A68" s="419" t="s">
        <v>1309</v>
      </c>
      <c r="B68" s="279"/>
      <c r="C68" s="310" t="s">
        <v>1303</v>
      </c>
      <c r="D68" s="281">
        <v>1390</v>
      </c>
      <c r="E68" s="281">
        <v>2010</v>
      </c>
      <c r="F68" s="281">
        <v>480</v>
      </c>
      <c r="G68" s="281">
        <v>2400</v>
      </c>
      <c r="H68" s="398">
        <f>IF(ISERROR(INDEX([1]Лист1!$B$1:$B$10029,MATCH(A68,[1]Лист1!$A$1:$A$10029,0),1)),"",INDEX([1]Лист1!$B$1:$B$10029,MATCH(A68,[1]Лист1!$A$1:$A$10029,0),1))</f>
        <v>6547</v>
      </c>
      <c r="I68" s="317"/>
      <c r="K68"/>
      <c r="IG68"/>
      <c r="IH68"/>
      <c r="II68"/>
    </row>
    <row r="69" spans="1:243" ht="13.35" customHeight="1" thickBot="1">
      <c r="A69" s="419" t="s">
        <v>1310</v>
      </c>
      <c r="B69" s="279"/>
      <c r="C69" s="300" t="s">
        <v>1304</v>
      </c>
      <c r="D69" s="284">
        <v>1600</v>
      </c>
      <c r="E69" s="284">
        <v>2010</v>
      </c>
      <c r="F69" s="284">
        <v>520</v>
      </c>
      <c r="G69" s="284">
        <v>2900</v>
      </c>
      <c r="H69" s="353">
        <f>IF(ISERROR(INDEX([1]Лист1!$B$1:$B$10029,MATCH(A69,[1]Лист1!$A$1:$A$10029,0),1)),"",INDEX([1]Лист1!$B$1:$B$10029,MATCH(A69,[1]Лист1!$A$1:$A$10029,0),1))</f>
        <v>7731</v>
      </c>
      <c r="I69" s="317"/>
      <c r="K69"/>
      <c r="IG69"/>
      <c r="IH69"/>
      <c r="II69"/>
    </row>
    <row r="70" spans="1:243" ht="13.35" customHeight="1" thickBot="1">
      <c r="A70" s="419" t="s">
        <v>1311</v>
      </c>
      <c r="B70" s="279"/>
      <c r="C70" s="310" t="s">
        <v>1305</v>
      </c>
      <c r="D70" s="281">
        <v>1600</v>
      </c>
      <c r="E70" s="281">
        <v>1500</v>
      </c>
      <c r="F70" s="281">
        <v>520</v>
      </c>
      <c r="G70" s="281">
        <v>2200</v>
      </c>
      <c r="H70" s="398">
        <f>IF(ISERROR(INDEX([1]Лист1!$B$1:$B$10029,MATCH(A70,[1]Лист1!$A$1:$A$10029,0),1)),"",INDEX([1]Лист1!$B$1:$B$10029,MATCH(A70,[1]Лист1!$A$1:$A$10029,0),1))</f>
        <v>5807</v>
      </c>
      <c r="I70" s="317"/>
      <c r="K70"/>
      <c r="IG70"/>
      <c r="IH70"/>
      <c r="II70"/>
    </row>
    <row r="71" spans="1:243" ht="13.35" customHeight="1" thickBot="1">
      <c r="A71" s="419" t="s">
        <v>1312</v>
      </c>
      <c r="B71" s="279"/>
      <c r="C71" s="300" t="s">
        <v>1306</v>
      </c>
      <c r="D71" s="284">
        <v>1320</v>
      </c>
      <c r="E71" s="284">
        <v>1300</v>
      </c>
      <c r="F71" s="284">
        <v>460</v>
      </c>
      <c r="G71" s="284">
        <v>1500</v>
      </c>
      <c r="H71" s="353">
        <f>IF(ISERROR(INDEX([1]Лист1!$B$1:$B$10029,MATCH(A71,[1]Лист1!$A$1:$A$10029,0),1)),"",INDEX([1]Лист1!$B$1:$B$10029,MATCH(A71,[1]Лист1!$A$1:$A$10029,0),1))</f>
        <v>4011</v>
      </c>
      <c r="I71" s="317"/>
      <c r="K71"/>
      <c r="IG71"/>
      <c r="IH71"/>
      <c r="II71"/>
    </row>
    <row r="72" spans="1:243" ht="13.35" customHeight="1" thickBot="1">
      <c r="A72" s="419" t="s">
        <v>1313</v>
      </c>
      <c r="B72" s="279"/>
      <c r="C72" s="310" t="s">
        <v>1307</v>
      </c>
      <c r="D72" s="281">
        <v>1540</v>
      </c>
      <c r="E72" s="281">
        <v>1320</v>
      </c>
      <c r="F72" s="281">
        <v>520</v>
      </c>
      <c r="G72" s="281">
        <v>2000</v>
      </c>
      <c r="H72" s="398">
        <f>IF(ISERROR(INDEX([1]Лист1!$B$1:$B$10029,MATCH(A72,[1]Лист1!$A$1:$A$10029,0),1)),"",INDEX([1]Лист1!$B$1:$B$10029,MATCH(A72,[1]Лист1!$A$1:$A$10029,0),1))</f>
        <v>5356</v>
      </c>
      <c r="I72" s="317"/>
      <c r="K72"/>
      <c r="IG72"/>
      <c r="IH72"/>
      <c r="II72"/>
    </row>
    <row r="73" spans="1:243" ht="13.35" customHeight="1" thickBot="1">
      <c r="A73" s="419" t="s">
        <v>1314</v>
      </c>
      <c r="B73" s="279"/>
      <c r="C73" s="300" t="s">
        <v>1308</v>
      </c>
      <c r="D73" s="284">
        <v>1780</v>
      </c>
      <c r="E73" s="284">
        <v>1320</v>
      </c>
      <c r="F73" s="284">
        <v>560</v>
      </c>
      <c r="G73" s="284">
        <v>2200</v>
      </c>
      <c r="H73" s="353">
        <f>IF(ISERROR(INDEX([1]Лист1!$B$1:$B$10029,MATCH(A73,[1]Лист1!$A$1:$A$10029,0),1)),"",INDEX([1]Лист1!$B$1:$B$10029,MATCH(A73,[1]Лист1!$A$1:$A$10029,0),1))</f>
        <v>5860</v>
      </c>
      <c r="I73" s="317"/>
      <c r="K73"/>
      <c r="IG73"/>
      <c r="IH73"/>
      <c r="II73"/>
    </row>
    <row r="74" spans="1:243" ht="13.35" customHeight="1" thickBot="1">
      <c r="A74" s="419" t="s">
        <v>1363</v>
      </c>
      <c r="B74" s="279"/>
      <c r="C74" s="310" t="s">
        <v>1316</v>
      </c>
      <c r="D74" s="281">
        <v>1450</v>
      </c>
      <c r="E74" s="281">
        <v>2010</v>
      </c>
      <c r="F74" s="281">
        <v>490</v>
      </c>
      <c r="G74" s="281">
        <v>2500</v>
      </c>
      <c r="H74" s="398">
        <f>IF(ISERROR(INDEX([1]Лист1!$B$1:$B$10029,MATCH(A74,[1]Лист1!$A$1:$A$10029,0),1)),"",INDEX([1]Лист1!$B$1:$B$10029,MATCH(A74,[1]Лист1!$A$1:$A$10029,0),1))</f>
        <v>6793</v>
      </c>
      <c r="I74" s="317"/>
      <c r="K74"/>
      <c r="IG74"/>
      <c r="IH74"/>
      <c r="II74"/>
    </row>
    <row r="75" spans="1:243" ht="13.35" customHeight="1" thickBot="1">
      <c r="A75" s="419" t="s">
        <v>1364</v>
      </c>
      <c r="B75" s="279"/>
      <c r="C75" s="300" t="s">
        <v>1317</v>
      </c>
      <c r="D75" s="284">
        <v>1450</v>
      </c>
      <c r="E75" s="284">
        <v>1500</v>
      </c>
      <c r="F75" s="284">
        <v>490</v>
      </c>
      <c r="G75" s="284">
        <v>1900</v>
      </c>
      <c r="H75" s="353">
        <f>IF(ISERROR(INDEX([1]Лист1!$B$1:$B$10029,MATCH(A75,[1]Лист1!$A$1:$A$10029,0),1)),"",INDEX([1]Лист1!$B$1:$B$10029,MATCH(A75,[1]Лист1!$A$1:$A$10029,0),1))</f>
        <v>5173</v>
      </c>
      <c r="I75" s="317"/>
      <c r="K75"/>
      <c r="IG75"/>
      <c r="IH75"/>
      <c r="II75"/>
    </row>
    <row r="76" spans="1:243" ht="13.35" customHeight="1" thickBot="1">
      <c r="A76" s="54" t="s">
        <v>1324</v>
      </c>
      <c r="B76" s="279"/>
      <c r="C76" s="310" t="s">
        <v>1323</v>
      </c>
      <c r="D76" s="281">
        <v>990</v>
      </c>
      <c r="E76" s="281">
        <v>2070</v>
      </c>
      <c r="F76" s="281">
        <v>520</v>
      </c>
      <c r="G76" s="281">
        <v>2000</v>
      </c>
      <c r="H76" s="398" t="str">
        <f>IF(ISERROR(INDEX([1]Лист1!$B$1:$B$10029,MATCH(A76,[1]Лист1!$A$1:$A$10029,0),1)),"",INDEX([1]Лист1!$B$1:$B$10029,MATCH(A76,[1]Лист1!$A$1:$A$10029,0),1))</f>
        <v>9 395,00</v>
      </c>
      <c r="I76" s="317"/>
      <c r="K76"/>
      <c r="IG76"/>
      <c r="IH76"/>
      <c r="II76"/>
    </row>
    <row r="77" spans="1:243" ht="13.35" customHeight="1" thickBot="1">
      <c r="A77" s="419" t="s">
        <v>1328</v>
      </c>
      <c r="B77" s="279"/>
      <c r="C77" s="300" t="s">
        <v>1327</v>
      </c>
      <c r="D77" s="284">
        <v>2260</v>
      </c>
      <c r="E77" s="284">
        <v>420</v>
      </c>
      <c r="F77" s="284">
        <v>450</v>
      </c>
      <c r="G77" s="284">
        <v>900</v>
      </c>
      <c r="H77" s="353" t="str">
        <f>IF(ISERROR(INDEX([1]Лист1!$B$1:$B$10029,MATCH(A77,[1]Лист1!$A$1:$A$10029,0),1)),"",INDEX([1]Лист1!$B$1:$B$10029,MATCH(A77,[1]Лист1!$A$1:$A$10029,0),1))</f>
        <v>1 122,00</v>
      </c>
      <c r="I77" s="317"/>
      <c r="K77"/>
      <c r="IG77"/>
      <c r="IH77"/>
      <c r="II77"/>
    </row>
    <row r="78" spans="1:243" ht="13.35" customHeight="1">
      <c r="A78" s="54"/>
      <c r="B78" s="407"/>
      <c r="C78" s="350" t="s">
        <v>1315</v>
      </c>
      <c r="D78" s="26"/>
      <c r="E78" s="26"/>
      <c r="F78" s="26"/>
      <c r="G78" s="26"/>
      <c r="H78" s="311"/>
      <c r="I78" s="317"/>
      <c r="K78"/>
      <c r="IG78"/>
      <c r="IH78"/>
      <c r="II78"/>
    </row>
    <row r="79" spans="1:243" ht="13.35" customHeight="1">
      <c r="A79" s="54" t="s">
        <v>1320</v>
      </c>
      <c r="B79" s="279"/>
      <c r="C79" s="310" t="s">
        <v>1318</v>
      </c>
      <c r="D79" s="281">
        <v>1500</v>
      </c>
      <c r="E79" s="281">
        <v>1500</v>
      </c>
      <c r="F79" s="281">
        <v>200</v>
      </c>
      <c r="G79" s="281">
        <v>1100</v>
      </c>
      <c r="H79" s="398" t="str">
        <f>IF(ISERROR(INDEX([1]Лист1!$B$1:$B$10029,MATCH(A79,[1]Лист1!$A$1:$A$10029,0),1)),"",INDEX([1]Лист1!$B$1:$B$10029,MATCH(A79,[1]Лист1!$A$1:$A$10029,0),1))</f>
        <v>3 429,00</v>
      </c>
      <c r="I79" s="317"/>
      <c r="K79"/>
      <c r="IG79"/>
      <c r="IH79"/>
      <c r="II79"/>
    </row>
    <row r="80" spans="1:243" ht="13.35" customHeight="1">
      <c r="A80" s="54" t="s">
        <v>1321</v>
      </c>
      <c r="B80" s="279"/>
      <c r="C80" s="300" t="s">
        <v>1319</v>
      </c>
      <c r="D80" s="284">
        <v>1250</v>
      </c>
      <c r="E80" s="284">
        <v>1500</v>
      </c>
      <c r="F80" s="284">
        <v>200</v>
      </c>
      <c r="G80" s="284">
        <v>1000</v>
      </c>
      <c r="H80" s="353" t="str">
        <f>IF(ISERROR(INDEX([1]Лист1!$B$1:$B$10029,MATCH(A80,[1]Лист1!$A$1:$A$10029,0),1)),"",INDEX([1]Лист1!$B$1:$B$10029,MATCH(A80,[1]Лист1!$A$1:$A$10029,0),1))</f>
        <v>2 936,21</v>
      </c>
      <c r="I80" s="317"/>
      <c r="K80"/>
      <c r="IG80"/>
      <c r="IH80"/>
      <c r="II80"/>
    </row>
    <row r="81" spans="1:243" ht="13.35" customHeight="1">
      <c r="A81" s="54" t="s">
        <v>1362</v>
      </c>
      <c r="B81" s="279"/>
      <c r="C81" s="310" t="s">
        <v>1322</v>
      </c>
      <c r="D81" s="281">
        <v>3020</v>
      </c>
      <c r="E81" s="281">
        <v>1200</v>
      </c>
      <c r="F81" s="281">
        <v>700</v>
      </c>
      <c r="G81" s="281">
        <v>3800</v>
      </c>
      <c r="H81" s="398" t="str">
        <f>IF(ISERROR(INDEX([1]Лист1!$B$1:$B$10029,MATCH(A81,[1]Лист1!$A$1:$A$10029,0),1)),"",INDEX([1]Лист1!$B$1:$B$10029,MATCH(A81,[1]Лист1!$A$1:$A$10029,0),1))</f>
        <v>10 524,29</v>
      </c>
      <c r="I81" s="317"/>
      <c r="K81"/>
      <c r="IG81"/>
      <c r="IH81"/>
      <c r="II81"/>
    </row>
    <row r="82" spans="1:243" ht="13.35" customHeight="1" thickBot="1">
      <c r="A82" s="54"/>
      <c r="B82" s="407"/>
      <c r="C82" s="350" t="s">
        <v>743</v>
      </c>
      <c r="D82" s="26"/>
      <c r="E82" s="26"/>
      <c r="F82" s="26"/>
      <c r="G82" s="26"/>
      <c r="H82" s="311"/>
      <c r="I82" s="317"/>
      <c r="K82"/>
      <c r="IG82"/>
      <c r="IH82"/>
      <c r="II82"/>
    </row>
    <row r="83" spans="1:243" ht="13.35" customHeight="1" thickBot="1">
      <c r="A83" s="419" t="s">
        <v>1326</v>
      </c>
      <c r="B83" s="279"/>
      <c r="C83" s="300" t="s">
        <v>1325</v>
      </c>
      <c r="D83" s="284">
        <v>2000</v>
      </c>
      <c r="E83" s="284">
        <v>1200</v>
      </c>
      <c r="F83" s="284">
        <v>700</v>
      </c>
      <c r="G83" s="284">
        <v>2500</v>
      </c>
      <c r="H83" s="353" t="str">
        <f>IF(ISERROR(INDEX([1]Лист1!$B$1:$B$10029,MATCH(A83,[1]Лист1!$A$1:$A$10029,0),1)),"",INDEX([1]Лист1!$B$1:$B$10029,MATCH(A83,[1]Лист1!$A$1:$A$10029,0),1))</f>
        <v>7 012,00</v>
      </c>
      <c r="I83" s="317"/>
      <c r="K83"/>
      <c r="IG83"/>
      <c r="IH83"/>
      <c r="II83"/>
    </row>
    <row r="84" spans="1:243" ht="13.35" customHeight="1" thickBot="1">
      <c r="A84" s="54"/>
      <c r="B84" s="407"/>
      <c r="C84" s="350" t="s">
        <v>772</v>
      </c>
      <c r="D84" s="26"/>
      <c r="E84" s="26"/>
      <c r="F84" s="26"/>
      <c r="G84" s="26"/>
      <c r="H84" s="311"/>
      <c r="I84" s="317"/>
      <c r="K84"/>
      <c r="IG84"/>
      <c r="IH84"/>
      <c r="II84"/>
    </row>
    <row r="85" spans="1:243" ht="13.35" customHeight="1" thickBot="1">
      <c r="A85" s="419" t="s">
        <v>1329</v>
      </c>
      <c r="B85" s="279"/>
      <c r="C85" s="310" t="s">
        <v>1330</v>
      </c>
      <c r="D85" s="281">
        <v>1320</v>
      </c>
      <c r="E85" s="281">
        <v>2010</v>
      </c>
      <c r="F85" s="281">
        <v>700</v>
      </c>
      <c r="G85" s="281">
        <v>4500</v>
      </c>
      <c r="H85" s="398">
        <f>IF(ISERROR(INDEX([1]Лист1!$B$1:$B$10029,MATCH(A85,[1]Лист1!$A$1:$A$10029,0),1)),"",INDEX([1]Лист1!$B$1:$B$10029,MATCH(A85,[1]Лист1!$A$1:$A$10029,0),1))</f>
        <v>10764</v>
      </c>
      <c r="I85" s="317"/>
      <c r="K85"/>
      <c r="IG85"/>
      <c r="IH85"/>
      <c r="II85"/>
    </row>
    <row r="86" spans="1:243" ht="13.35" customHeight="1" thickBot="1">
      <c r="A86" s="419" t="s">
        <v>1335</v>
      </c>
      <c r="B86" s="279"/>
      <c r="C86" s="300" t="s">
        <v>1331</v>
      </c>
      <c r="D86" s="284">
        <v>1590</v>
      </c>
      <c r="E86" s="284">
        <v>2010</v>
      </c>
      <c r="F86" s="284">
        <v>700</v>
      </c>
      <c r="G86" s="284">
        <v>5400</v>
      </c>
      <c r="H86" s="353">
        <f>IF(ISERROR(INDEX([1]Лист1!$B$1:$B$10029,MATCH(A86,[1]Лист1!$A$1:$A$10029,0),1)),"",INDEX([1]Лист1!$B$1:$B$10029,MATCH(A86,[1]Лист1!$A$1:$A$10029,0),1))</f>
        <v>12892</v>
      </c>
      <c r="I86" s="317"/>
      <c r="K86"/>
      <c r="IG86"/>
      <c r="IH86"/>
      <c r="II86"/>
    </row>
    <row r="87" spans="1:243" ht="13.35" customHeight="1" thickBot="1">
      <c r="A87" s="419" t="s">
        <v>1336</v>
      </c>
      <c r="B87" s="279"/>
      <c r="C87" s="310" t="s">
        <v>1332</v>
      </c>
      <c r="D87" s="281">
        <v>2420</v>
      </c>
      <c r="E87" s="281">
        <v>2010</v>
      </c>
      <c r="F87" s="281">
        <v>700</v>
      </c>
      <c r="G87" s="281">
        <v>8200</v>
      </c>
      <c r="H87" s="398">
        <f>IF(ISERROR(INDEX([1]Лист1!$B$1:$B$10029,MATCH(A87,[1]Лист1!$A$1:$A$10029,0),1)),"",INDEX([1]Лист1!$B$1:$B$10029,MATCH(A87,[1]Лист1!$A$1:$A$10029,0),1))</f>
        <v>18813</v>
      </c>
      <c r="I87" s="317"/>
      <c r="K87"/>
      <c r="IG87"/>
      <c r="IH87"/>
      <c r="II87"/>
    </row>
    <row r="88" spans="1:243" ht="13.35" customHeight="1" thickBot="1">
      <c r="A88" s="419" t="s">
        <v>1337</v>
      </c>
      <c r="B88" s="279"/>
      <c r="C88" s="300" t="s">
        <v>1333</v>
      </c>
      <c r="D88" s="284">
        <v>2420</v>
      </c>
      <c r="E88" s="284">
        <v>4030</v>
      </c>
      <c r="F88" s="284">
        <v>700</v>
      </c>
      <c r="G88" s="284">
        <v>16400</v>
      </c>
      <c r="H88" s="353" t="str">
        <f>IF(ISERROR(INDEX([1]Лист1!$B$1:$B$10029,MATCH(A88,[1]Лист1!$A$1:$A$10029,0),1)),"",INDEX([1]Лист1!$B$1:$B$10029,MATCH(A88,[1]Лист1!$A$1:$A$10029,0),1))</f>
        <v>37 909,00</v>
      </c>
      <c r="I88" s="317"/>
      <c r="K88"/>
      <c r="IG88"/>
      <c r="IH88"/>
      <c r="II88"/>
    </row>
    <row r="89" spans="1:243" ht="13.35" customHeight="1" thickBot="1">
      <c r="A89" s="419" t="s">
        <v>1338</v>
      </c>
      <c r="B89" s="279"/>
      <c r="C89" s="310" t="s">
        <v>1334</v>
      </c>
      <c r="D89" s="281">
        <v>2420</v>
      </c>
      <c r="E89" s="281">
        <v>3020</v>
      </c>
      <c r="F89" s="281">
        <v>700</v>
      </c>
      <c r="G89" s="281">
        <v>12300</v>
      </c>
      <c r="H89" s="398" t="str">
        <f>IF(ISERROR(INDEX([1]Лист1!$B$1:$B$10029,MATCH(A89,[1]Лист1!$A$1:$A$10029,0),1)),"",INDEX([1]Лист1!$B$1:$B$10029,MATCH(A89,[1]Лист1!$A$1:$A$10029,0),1))</f>
        <v>28 441,00</v>
      </c>
      <c r="I89" s="317"/>
      <c r="K89"/>
      <c r="IG89"/>
      <c r="IH89"/>
      <c r="II89"/>
    </row>
    <row r="90" spans="1:243" ht="13.35" customHeight="1" thickBot="1">
      <c r="A90" s="419" t="s">
        <v>1348</v>
      </c>
      <c r="B90" s="279"/>
      <c r="C90" s="300" t="s">
        <v>1245</v>
      </c>
      <c r="D90" s="284">
        <v>1250</v>
      </c>
      <c r="E90" s="284">
        <v>1500</v>
      </c>
      <c r="F90" s="284">
        <v>200</v>
      </c>
      <c r="G90" s="284">
        <v>1000</v>
      </c>
      <c r="H90" s="353" t="str">
        <f>IF(ISERROR(INDEX([1]Лист1!$B$1:$B$10029,MATCH(A90,[1]Лист1!$A$1:$A$10029,0),1)),"",INDEX([1]Лист1!$B$1:$B$10029,MATCH(A90,[1]Лист1!$A$1:$A$10029,0),1))</f>
        <v>2 434,00</v>
      </c>
      <c r="I90" s="317"/>
      <c r="K90"/>
      <c r="IG90"/>
      <c r="IH90"/>
      <c r="II90"/>
    </row>
    <row r="91" spans="1:243" ht="13.35" customHeight="1" thickBot="1">
      <c r="A91" s="419" t="s">
        <v>1349</v>
      </c>
      <c r="B91" s="279"/>
      <c r="C91" s="310" t="s">
        <v>1244</v>
      </c>
      <c r="D91" s="281">
        <v>1250</v>
      </c>
      <c r="E91" s="281">
        <v>2010</v>
      </c>
      <c r="F91" s="281">
        <v>200</v>
      </c>
      <c r="G91" s="281">
        <v>1300</v>
      </c>
      <c r="H91" s="398" t="str">
        <f>IF(ISERROR(INDEX([1]Лист1!$B$1:$B$10029,MATCH(A91,[1]Лист1!$A$1:$A$10029,0),1)),"",INDEX([1]Лист1!$B$1:$B$10029,MATCH(A91,[1]Лист1!$A$1:$A$10029,0),1))</f>
        <v>3 152,00</v>
      </c>
      <c r="I91" s="317"/>
      <c r="K91"/>
      <c r="IG91"/>
      <c r="IH91"/>
      <c r="II91"/>
    </row>
    <row r="92" spans="1:243" ht="13.35" customHeight="1" thickBot="1">
      <c r="A92" s="419" t="s">
        <v>1339</v>
      </c>
      <c r="B92" s="279"/>
      <c r="C92" s="300" t="s">
        <v>1343</v>
      </c>
      <c r="D92" s="284">
        <v>1250</v>
      </c>
      <c r="E92" s="284">
        <v>2510</v>
      </c>
      <c r="F92" s="284">
        <v>200</v>
      </c>
      <c r="G92" s="284">
        <v>1600</v>
      </c>
      <c r="H92" s="353" t="str">
        <f>IF(ISERROR(INDEX([1]Лист1!$B$1:$B$10029,MATCH(A92,[1]Лист1!$A$1:$A$10029,0),1)),"",INDEX([1]Лист1!$B$1:$B$10029,MATCH(A92,[1]Лист1!$A$1:$A$10029,0),1))</f>
        <v>3 870,00</v>
      </c>
      <c r="I92" s="317"/>
      <c r="K92"/>
      <c r="IG92"/>
      <c r="IH92"/>
      <c r="II92"/>
    </row>
    <row r="93" spans="1:243" ht="13.35" customHeight="1" thickBot="1">
      <c r="A93" s="419" t="s">
        <v>1340</v>
      </c>
      <c r="B93" s="279"/>
      <c r="C93" s="310" t="s">
        <v>1344</v>
      </c>
      <c r="D93" s="281">
        <v>1500</v>
      </c>
      <c r="E93" s="281">
        <v>1500</v>
      </c>
      <c r="F93" s="281">
        <v>200</v>
      </c>
      <c r="G93" s="281">
        <v>1100</v>
      </c>
      <c r="H93" s="398" t="str">
        <f>IF(ISERROR(INDEX([1]Лист1!$B$1:$B$10029,MATCH(A93,[1]Лист1!$A$1:$A$10029,0),1)),"",INDEX([1]Лист1!$B$1:$B$10029,MATCH(A93,[1]Лист1!$A$1:$A$10029,0),1))</f>
        <v>2 762,00</v>
      </c>
      <c r="I93" s="317"/>
      <c r="K93"/>
      <c r="IG93"/>
      <c r="IH93"/>
      <c r="II93"/>
    </row>
    <row r="94" spans="1:243" ht="13.35" customHeight="1" thickBot="1">
      <c r="A94" s="419" t="s">
        <v>1341</v>
      </c>
      <c r="B94" s="279"/>
      <c r="C94" s="300" t="s">
        <v>1345</v>
      </c>
      <c r="D94" s="284">
        <v>1500</v>
      </c>
      <c r="E94" s="284">
        <v>2010</v>
      </c>
      <c r="F94" s="284">
        <v>200</v>
      </c>
      <c r="G94" s="284">
        <v>1500</v>
      </c>
      <c r="H94" s="353" t="str">
        <f>IF(ISERROR(INDEX([1]Лист1!$B$1:$B$10029,MATCH(A94,[1]Лист1!$A$1:$A$10029,0),1)),"",INDEX([1]Лист1!$B$1:$B$10029,MATCH(A94,[1]Лист1!$A$1:$A$10029,0),1))</f>
        <v>3 807,00</v>
      </c>
      <c r="I94" s="317"/>
      <c r="K94"/>
      <c r="IG94"/>
      <c r="IH94"/>
      <c r="II94"/>
    </row>
    <row r="95" spans="1:243" ht="13.35" customHeight="1" thickBot="1">
      <c r="A95" s="419" t="s">
        <v>1342</v>
      </c>
      <c r="B95" s="279"/>
      <c r="C95" s="310" t="s">
        <v>1346</v>
      </c>
      <c r="D95" s="281">
        <v>950</v>
      </c>
      <c r="E95" s="281">
        <v>500</v>
      </c>
      <c r="F95" s="281">
        <v>200</v>
      </c>
      <c r="G95" s="281">
        <v>300</v>
      </c>
      <c r="H95" s="398">
        <f>IF(ISERROR(INDEX([1]Лист1!$B$1:$B$10029,MATCH(A95,[1]Лист1!$A$1:$A$10029,0),1)),"",INDEX([1]Лист1!$B$1:$B$10029,MATCH(A95,[1]Лист1!$A$1:$A$10029,0),1))</f>
        <v>620</v>
      </c>
      <c r="I95" s="317"/>
      <c r="K95"/>
      <c r="IG95"/>
      <c r="IH95"/>
      <c r="II95"/>
    </row>
    <row r="96" spans="1:243" ht="13.35" customHeight="1" thickBot="1">
      <c r="A96" s="419" t="s">
        <v>1350</v>
      </c>
      <c r="B96" s="279"/>
      <c r="C96" s="300" t="s">
        <v>1347</v>
      </c>
      <c r="D96" s="284">
        <v>2400</v>
      </c>
      <c r="E96" s="284">
        <v>500</v>
      </c>
      <c r="F96" s="284">
        <v>200</v>
      </c>
      <c r="G96" s="284">
        <v>600</v>
      </c>
      <c r="H96" s="353" t="str">
        <f>IF(ISERROR(INDEX([1]Лист1!$B$1:$B$10029,MATCH(A96,[1]Лист1!$A$1:$A$10029,0),1)),"",INDEX([1]Лист1!$B$1:$B$10029,MATCH(A96,[1]Лист1!$A$1:$A$10029,0),1))</f>
        <v>1 471,00</v>
      </c>
      <c r="I96" s="317"/>
      <c r="K96"/>
      <c r="IG96"/>
      <c r="IH96"/>
      <c r="II96"/>
    </row>
    <row r="97" spans="1:243" ht="10.5" customHeight="1">
      <c r="C97" s="319"/>
      <c r="D97" s="34"/>
      <c r="E97" s="34"/>
      <c r="F97" s="34"/>
      <c r="G97" s="34"/>
      <c r="H97" s="299"/>
      <c r="I97" s="317"/>
      <c r="K97"/>
      <c r="IG97"/>
      <c r="IH97"/>
      <c r="II97"/>
    </row>
    <row r="98" spans="1:243" ht="12.75" customHeight="1">
      <c r="A98" s="21"/>
      <c r="B98" s="407"/>
      <c r="C98" s="358" t="s">
        <v>1351</v>
      </c>
      <c r="D98" s="26"/>
      <c r="E98" s="26"/>
      <c r="F98" s="26"/>
      <c r="G98" s="26"/>
      <c r="H98" s="311"/>
      <c r="I98" s="317"/>
      <c r="K98"/>
      <c r="IG98"/>
      <c r="IH98"/>
      <c r="II98"/>
    </row>
    <row r="99" spans="1:243" s="10" customFormat="1" ht="21.75" customHeight="1" thickBot="1">
      <c r="A99" s="268"/>
      <c r="B99" s="269"/>
      <c r="C99" s="62" t="s">
        <v>1</v>
      </c>
      <c r="D99" s="13" t="s">
        <v>3</v>
      </c>
      <c r="E99" s="13" t="s">
        <v>281</v>
      </c>
      <c r="F99" s="13" t="s">
        <v>282</v>
      </c>
      <c r="G99" s="270" t="s">
        <v>6</v>
      </c>
      <c r="H99" s="271" t="s">
        <v>325</v>
      </c>
      <c r="I99" s="12"/>
      <c r="K99"/>
    </row>
    <row r="100" spans="1:243" ht="14.25" customHeight="1" thickBot="1">
      <c r="A100" s="419" t="s">
        <v>1353</v>
      </c>
      <c r="B100" s="279"/>
      <c r="C100" s="310" t="s">
        <v>1352</v>
      </c>
      <c r="D100" s="281">
        <v>1350</v>
      </c>
      <c r="E100" s="281">
        <v>1400</v>
      </c>
      <c r="F100" s="281">
        <v>600</v>
      </c>
      <c r="G100" s="281">
        <v>2050</v>
      </c>
      <c r="H100" s="398" t="str">
        <f>IF(ISERROR(INDEX([1]Лист1!$B$1:$B$10029,MATCH(A100,[1]Лист1!$A$1:$A$10029,0),1)),"",INDEX([1]Лист1!$B$1:$B$10029,MATCH(A100,[1]Лист1!$A$1:$A$10029,0),1))</f>
        <v>5 599,00</v>
      </c>
      <c r="I100" s="317"/>
      <c r="K100"/>
      <c r="IG100"/>
      <c r="IH100"/>
      <c r="II100"/>
    </row>
    <row r="101" spans="1:243" ht="12.75" customHeight="1" thickBot="1">
      <c r="A101" s="419" t="s">
        <v>1358</v>
      </c>
      <c r="B101" s="279"/>
      <c r="C101" s="300" t="s">
        <v>1354</v>
      </c>
      <c r="D101" s="284">
        <v>2400</v>
      </c>
      <c r="E101" s="284">
        <v>1170</v>
      </c>
      <c r="F101" s="284">
        <v>1110</v>
      </c>
      <c r="G101" s="284">
        <v>2780</v>
      </c>
      <c r="H101" s="353" t="str">
        <f>IF(ISERROR(INDEX([1]Лист1!$B$1:$B$10029,MATCH(A101,[1]Лист1!$A$1:$A$10029,0),1)),"",INDEX([1]Лист1!$B$1:$B$10029,MATCH(A101,[1]Лист1!$A$1:$A$10029,0),1))</f>
        <v>5 972,00</v>
      </c>
      <c r="I101" s="317"/>
      <c r="K101"/>
      <c r="IG101"/>
      <c r="IH101"/>
      <c r="II101"/>
    </row>
    <row r="102" spans="1:243" ht="12" customHeight="1" thickBot="1">
      <c r="A102" s="419" t="s">
        <v>1359</v>
      </c>
      <c r="B102" s="279"/>
      <c r="C102" s="310" t="s">
        <v>1355</v>
      </c>
      <c r="D102" s="281">
        <v>900</v>
      </c>
      <c r="E102" s="281">
        <v>1500</v>
      </c>
      <c r="F102" s="281">
        <v>1300</v>
      </c>
      <c r="G102" s="281">
        <v>2600</v>
      </c>
      <c r="H102" s="398" t="str">
        <f>IF(ISERROR(INDEX([1]Лист1!$B$1:$B$10029,MATCH(A102,[1]Лист1!$A$1:$A$10029,0),1)),"",INDEX([1]Лист1!$B$1:$B$10029,MATCH(A102,[1]Лист1!$A$1:$A$10029,0),1))</f>
        <v>5 462,00</v>
      </c>
      <c r="I102" s="317"/>
      <c r="K102"/>
      <c r="IG102"/>
      <c r="IH102"/>
      <c r="II102"/>
    </row>
    <row r="103" spans="1:243" ht="12.75" customHeight="1" thickBot="1">
      <c r="A103" s="419" t="s">
        <v>1360</v>
      </c>
      <c r="B103" s="279"/>
      <c r="C103" s="300" t="s">
        <v>1356</v>
      </c>
      <c r="D103" s="284">
        <v>1650</v>
      </c>
      <c r="E103" s="284">
        <v>650</v>
      </c>
      <c r="F103" s="284">
        <v>250</v>
      </c>
      <c r="G103" s="284">
        <v>375</v>
      </c>
      <c r="H103" s="353" t="str">
        <f>IF(ISERROR(INDEX([1]Лист1!$B$1:$B$10029,MATCH(A103,[1]Лист1!$A$1:$A$10029,0),1)),"",INDEX([1]Лист1!$B$1:$B$10029,MATCH(A103,[1]Лист1!$A$1:$A$10029,0),1))</f>
        <v>2 533,00</v>
      </c>
      <c r="I103" s="317"/>
      <c r="K103"/>
      <c r="IG103"/>
      <c r="IH103"/>
      <c r="II103"/>
    </row>
    <row r="104" spans="1:243" ht="12" customHeight="1">
      <c r="A104" s="1" t="s">
        <v>1361</v>
      </c>
      <c r="C104" s="310" t="s">
        <v>1357</v>
      </c>
      <c r="D104" s="281">
        <v>1650</v>
      </c>
      <c r="E104" s="281">
        <v>650</v>
      </c>
      <c r="F104" s="281">
        <v>250</v>
      </c>
      <c r="G104" s="281">
        <v>325</v>
      </c>
      <c r="H104" s="398" t="str">
        <f>IF(ISERROR(INDEX([1]Лист1!$B$1:$B$10029,MATCH(A104,[1]Лист1!$A$1:$A$10029,0),1)),"",INDEX([1]Лист1!$B$1:$B$10029,MATCH(A104,[1]Лист1!$A$1:$A$10029,0),1))</f>
        <v>2 533,00</v>
      </c>
      <c r="I104" s="317"/>
      <c r="K104"/>
      <c r="IG104"/>
      <c r="IH104"/>
      <c r="II104"/>
    </row>
    <row r="105" spans="1:243" ht="12.75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</row>
    <row r="106" spans="1:243" ht="12.75" customHeight="1">
      <c r="A106"/>
      <c r="B106" s="401"/>
      <c r="C106" s="361" t="s">
        <v>1597</v>
      </c>
      <c r="D106" s="34"/>
      <c r="E106" s="34"/>
      <c r="F106" s="34"/>
      <c r="G106" s="34"/>
      <c r="H106" s="315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</row>
    <row r="107" spans="1:243" ht="21" customHeight="1">
      <c r="A107"/>
      <c r="B107"/>
      <c r="C107" s="62" t="s">
        <v>1</v>
      </c>
      <c r="D107" s="13" t="s">
        <v>3</v>
      </c>
      <c r="E107" s="13" t="s">
        <v>1596</v>
      </c>
      <c r="F107" s="13" t="s">
        <v>5</v>
      </c>
      <c r="G107" s="270" t="s">
        <v>6</v>
      </c>
      <c r="H107" s="271" t="s">
        <v>325</v>
      </c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</row>
    <row r="108" spans="1:243" ht="12.75" customHeight="1">
      <c r="A108" s="395" t="s">
        <v>1580</v>
      </c>
      <c r="B108"/>
      <c r="C108" s="363" t="s">
        <v>1588</v>
      </c>
      <c r="D108" s="318">
        <v>1000</v>
      </c>
      <c r="E108" s="318">
        <v>500</v>
      </c>
      <c r="F108" s="318">
        <v>80</v>
      </c>
      <c r="G108" s="318">
        <v>400</v>
      </c>
      <c r="H108" s="398" t="str">
        <f>IF(ISERROR(INDEX([1]Лист1!$B$1:$B$10029,MATCH(A108,[1]Лист1!$A$1:$A$10029,0),1)),"",INDEX([1]Лист1!$B$1:$B$10029,MATCH(A108,[1]Лист1!$A$1:$A$10029,0),1))</f>
        <v>1 287,00</v>
      </c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</row>
    <row r="109" spans="1:243" ht="12.75" customHeight="1">
      <c r="A109" s="395" t="s">
        <v>1581</v>
      </c>
      <c r="B109"/>
      <c r="C109" s="364" t="s">
        <v>1589</v>
      </c>
      <c r="D109" s="301">
        <v>1000</v>
      </c>
      <c r="E109" s="301">
        <v>750</v>
      </c>
      <c r="F109" s="301">
        <v>80</v>
      </c>
      <c r="G109" s="301">
        <v>525</v>
      </c>
      <c r="H109" s="353" t="str">
        <f>IF(ISERROR(INDEX([1]Лист1!$B$1:$B$10029,MATCH(A109,[1]Лист1!$A$1:$A$10029,0),1)),"",INDEX([1]Лист1!$B$1:$B$10029,MATCH(A109,[1]Лист1!$A$1:$A$10029,0),1))</f>
        <v>2 111,00</v>
      </c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</row>
    <row r="110" spans="1:243" ht="12.75" customHeight="1">
      <c r="A110" s="395" t="s">
        <v>1582</v>
      </c>
      <c r="B110"/>
      <c r="C110" s="310" t="s">
        <v>1590</v>
      </c>
      <c r="D110" s="318">
        <v>1000</v>
      </c>
      <c r="E110" s="318">
        <v>1000</v>
      </c>
      <c r="F110" s="318">
        <v>100</v>
      </c>
      <c r="G110" s="318">
        <v>900</v>
      </c>
      <c r="H110" s="398" t="str">
        <f>IF(ISERROR(INDEX([1]Лист1!$B$1:$B$10029,MATCH(A110,[1]Лист1!$A$1:$A$10029,0),1)),"",INDEX([1]Лист1!$B$1:$B$10029,MATCH(A110,[1]Лист1!$A$1:$A$10029,0),1))</f>
        <v>3 494,00</v>
      </c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</row>
    <row r="111" spans="1:243" ht="12.75" customHeight="1">
      <c r="A111" s="395" t="s">
        <v>1583</v>
      </c>
      <c r="B111"/>
      <c r="C111" s="300" t="s">
        <v>1591</v>
      </c>
      <c r="D111" s="301">
        <v>1000</v>
      </c>
      <c r="E111" s="301">
        <v>1000</v>
      </c>
      <c r="F111" s="301">
        <v>120</v>
      </c>
      <c r="G111" s="301">
        <v>1100</v>
      </c>
      <c r="H111" s="353" t="str">
        <f>IF(ISERROR(INDEX([1]Лист1!$B$1:$B$10029,MATCH(A111,[1]Лист1!$A$1:$A$10029,0),1)),"",INDEX([1]Лист1!$B$1:$B$10029,MATCH(A111,[1]Лист1!$A$1:$A$10029,0),1))</f>
        <v>4 126,00</v>
      </c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</row>
    <row r="112" spans="1:243" ht="12.75" customHeight="1">
      <c r="A112" s="395" t="s">
        <v>1584</v>
      </c>
      <c r="B112"/>
      <c r="C112" s="310" t="s">
        <v>1592</v>
      </c>
      <c r="D112" s="318">
        <v>1000</v>
      </c>
      <c r="E112" s="318">
        <v>1250</v>
      </c>
      <c r="F112" s="318">
        <v>120</v>
      </c>
      <c r="G112" s="318">
        <v>1300</v>
      </c>
      <c r="H112" s="398" t="str">
        <f>IF(ISERROR(INDEX([1]Лист1!$B$1:$B$10029,MATCH(A112,[1]Лист1!$A$1:$A$10029,0),1)),"",INDEX([1]Лист1!$B$1:$B$10029,MATCH(A112,[1]Лист1!$A$1:$A$10029,0),1))</f>
        <v>5 005,00</v>
      </c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</row>
    <row r="113" spans="1:243" ht="12.75" customHeight="1">
      <c r="A113" s="417" t="s">
        <v>1594</v>
      </c>
      <c r="B113"/>
      <c r="C113" s="300" t="s">
        <v>1595</v>
      </c>
      <c r="D113" s="301">
        <v>2000</v>
      </c>
      <c r="E113" s="301">
        <v>1250</v>
      </c>
      <c r="F113" s="301">
        <v>120</v>
      </c>
      <c r="G113" s="301">
        <v>2600</v>
      </c>
      <c r="H113" s="353" t="str">
        <f>IF(ISERROR(INDEX([1]Лист1!$B$1:$B$10029,MATCH(A113,[1]Лист1!$A$1:$A$10029,0),1)),"",INDEX([1]Лист1!$B$1:$B$10029,MATCH(A113,[1]Лист1!$A$1:$A$10029,0),1))</f>
        <v>15 700,00</v>
      </c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</row>
    <row r="114" spans="1:243" ht="12.75" customHeight="1">
      <c r="A114" s="417" t="s">
        <v>1585</v>
      </c>
      <c r="B114"/>
      <c r="C114" s="310" t="s">
        <v>1587</v>
      </c>
      <c r="D114" s="318">
        <v>1000</v>
      </c>
      <c r="E114" s="318">
        <v>1500</v>
      </c>
      <c r="F114" s="318">
        <v>140</v>
      </c>
      <c r="G114" s="318">
        <v>1800</v>
      </c>
      <c r="H114" s="398" t="str">
        <f>IF(ISERROR(INDEX([1]Лист1!$B$1:$B$10029,MATCH(A114,[1]Лист1!$A$1:$A$10029,0),1)),"",INDEX([1]Лист1!$B$1:$B$10029,MATCH(A114,[1]Лист1!$A$1:$A$10029,0),1))</f>
        <v>8 545,00</v>
      </c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</row>
    <row r="115" spans="1:243" ht="12.75" customHeight="1">
      <c r="A115" s="417" t="s">
        <v>1586</v>
      </c>
      <c r="B115"/>
      <c r="C115" s="300" t="s">
        <v>1593</v>
      </c>
      <c r="D115" s="301">
        <v>1000</v>
      </c>
      <c r="E115" s="301">
        <v>1500</v>
      </c>
      <c r="F115" s="301">
        <v>160</v>
      </c>
      <c r="G115" s="301">
        <v>2100</v>
      </c>
      <c r="H115" s="353" t="str">
        <f>IF(ISERROR(INDEX([1]Лист1!$B$1:$B$10029,MATCH(A115,[1]Лист1!$A$1:$A$10029,0),1)),"",INDEX([1]Лист1!$B$1:$B$10029,MATCH(A115,[1]Лист1!$A$1:$A$10029,0),1))</f>
        <v>9 317,00</v>
      </c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</row>
    <row r="116" spans="1:243" ht="12.75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</row>
    <row r="117" spans="1:243" ht="13.5" customHeight="1">
      <c r="A117" s="36"/>
      <c r="B117" s="401"/>
      <c r="C117" s="361" t="s">
        <v>787</v>
      </c>
      <c r="D117" s="34"/>
      <c r="E117" s="34"/>
      <c r="F117" s="34"/>
      <c r="G117" s="34"/>
      <c r="H117" s="315"/>
      <c r="I117" s="316"/>
      <c r="K117"/>
      <c r="IG117"/>
      <c r="IH117"/>
      <c r="II117"/>
    </row>
    <row r="118" spans="1:243" s="10" customFormat="1" ht="22.5" customHeight="1">
      <c r="A118" s="268"/>
      <c r="B118" s="269"/>
      <c r="C118" s="62" t="s">
        <v>1</v>
      </c>
      <c r="D118" s="13" t="s">
        <v>3</v>
      </c>
      <c r="E118" s="13" t="s">
        <v>281</v>
      </c>
      <c r="F118" s="13" t="s">
        <v>282</v>
      </c>
      <c r="G118" s="270" t="s">
        <v>6</v>
      </c>
      <c r="H118" s="271" t="s">
        <v>325</v>
      </c>
      <c r="I118" s="12"/>
      <c r="K118"/>
    </row>
    <row r="119" spans="1:243" ht="13.35" customHeight="1">
      <c r="A119" s="54" t="s">
        <v>788</v>
      </c>
      <c r="B119" s="362" t="s">
        <v>18</v>
      </c>
      <c r="C119" s="363" t="s">
        <v>789</v>
      </c>
      <c r="D119" s="318">
        <v>1000</v>
      </c>
      <c r="E119" s="318">
        <v>1740</v>
      </c>
      <c r="F119" s="318">
        <v>2430</v>
      </c>
      <c r="G119" s="318">
        <v>3200</v>
      </c>
      <c r="H119" s="398" t="str">
        <f>IF(ISERROR(INDEX([1]Лист1!$B$1:$B$10029,MATCH(A119,[1]Лист1!$A$1:$A$10029,0),1)),"",INDEX([1]Лист1!$B$1:$B$10029,MATCH(A119,[1]Лист1!$A$1:$A$10029,0),1))</f>
        <v>14 958,00</v>
      </c>
      <c r="I119" s="316"/>
      <c r="K119"/>
      <c r="IG119"/>
      <c r="IH119"/>
      <c r="II119"/>
    </row>
    <row r="120" spans="1:243" ht="13.35" customHeight="1">
      <c r="A120" s="54" t="s">
        <v>790</v>
      </c>
      <c r="B120" s="362" t="s">
        <v>18</v>
      </c>
      <c r="C120" s="364" t="s">
        <v>791</v>
      </c>
      <c r="D120" s="301">
        <v>1000</v>
      </c>
      <c r="E120" s="301">
        <v>2260</v>
      </c>
      <c r="F120" s="301">
        <v>2380</v>
      </c>
      <c r="G120" s="301">
        <v>3550</v>
      </c>
      <c r="H120" s="353" t="str">
        <f>IF(ISERROR(INDEX([1]Лист1!$B$1:$B$10029,MATCH(A120,[1]Лист1!$A$1:$A$10029,0),1)),"",INDEX([1]Лист1!$B$1:$B$10029,MATCH(A120,[1]Лист1!$A$1:$A$10029,0),1))</f>
        <v>16 936,00</v>
      </c>
      <c r="I120" s="316"/>
      <c r="K120"/>
      <c r="IG120"/>
      <c r="IH120"/>
      <c r="II120"/>
    </row>
    <row r="121" spans="1:243" ht="13.35" customHeight="1">
      <c r="A121" s="54" t="s">
        <v>792</v>
      </c>
      <c r="B121" s="362" t="s">
        <v>18</v>
      </c>
      <c r="C121" s="310" t="s">
        <v>793</v>
      </c>
      <c r="D121" s="318">
        <v>1000</v>
      </c>
      <c r="E121" s="318">
        <v>2260</v>
      </c>
      <c r="F121" s="318">
        <v>2460</v>
      </c>
      <c r="G121" s="318">
        <v>4250</v>
      </c>
      <c r="H121" s="398" t="str">
        <f>IF(ISERROR(INDEX([1]Лист1!$B$1:$B$10029,MATCH(A121,[1]Лист1!$A$1:$A$10029,0),1)),"",INDEX([1]Лист1!$B$1:$B$10029,MATCH(A121,[1]Лист1!$A$1:$A$10029,0),1))</f>
        <v>21 189,00</v>
      </c>
      <c r="I121" s="316"/>
      <c r="K121"/>
      <c r="IG121"/>
      <c r="IH121"/>
      <c r="II121"/>
    </row>
    <row r="122" spans="1:243" ht="13.35" customHeight="1">
      <c r="A122" s="54" t="s">
        <v>794</v>
      </c>
      <c r="B122" s="362" t="s">
        <v>18</v>
      </c>
      <c r="C122" s="300" t="s">
        <v>795</v>
      </c>
      <c r="D122" s="301">
        <v>1000</v>
      </c>
      <c r="E122" s="301">
        <v>2320</v>
      </c>
      <c r="F122" s="301">
        <v>2640</v>
      </c>
      <c r="G122" s="301">
        <v>5650</v>
      </c>
      <c r="H122" s="353" t="str">
        <f>IF(ISERROR(INDEX([1]Лист1!$B$1:$B$10029,MATCH(A122,[1]Лист1!$A$1:$A$10029,0),1)),"",INDEX([1]Лист1!$B$1:$B$10029,MATCH(A122,[1]Лист1!$A$1:$A$10029,0),1))</f>
        <v>27 876,00</v>
      </c>
      <c r="I122" s="316"/>
      <c r="K122"/>
      <c r="IG122"/>
      <c r="IH122"/>
      <c r="II122"/>
    </row>
    <row r="123" spans="1:243" ht="13.35" customHeight="1">
      <c r="A123" s="54" t="s">
        <v>796</v>
      </c>
      <c r="B123" s="362" t="s">
        <v>18</v>
      </c>
      <c r="C123" s="310" t="s">
        <v>797</v>
      </c>
      <c r="D123" s="318">
        <v>1000</v>
      </c>
      <c r="E123" s="318">
        <v>2760</v>
      </c>
      <c r="F123" s="318">
        <v>2400</v>
      </c>
      <c r="G123" s="318">
        <v>4450</v>
      </c>
      <c r="H123" s="398" t="str">
        <f>IF(ISERROR(INDEX([1]Лист1!$B$1:$B$10029,MATCH(A123,[1]Лист1!$A$1:$A$10029,0),1)),"",INDEX([1]Лист1!$B$1:$B$10029,MATCH(A123,[1]Лист1!$A$1:$A$10029,0),1))</f>
        <v>21 098,00</v>
      </c>
      <c r="I123" s="316"/>
      <c r="K123"/>
      <c r="IG123"/>
      <c r="IH123"/>
      <c r="II123"/>
    </row>
    <row r="124" spans="1:243" ht="13.35" customHeight="1">
      <c r="A124" s="54" t="s">
        <v>798</v>
      </c>
      <c r="B124" s="362"/>
      <c r="C124" s="300" t="s">
        <v>799</v>
      </c>
      <c r="D124" s="301">
        <v>2000</v>
      </c>
      <c r="E124" s="301">
        <v>2760</v>
      </c>
      <c r="F124" s="301">
        <v>2450</v>
      </c>
      <c r="G124" s="301">
        <v>8850</v>
      </c>
      <c r="H124" s="353" t="str">
        <f>IF(ISERROR(INDEX([1]Лист1!$B$1:$B$10029,MATCH(A124,[1]Лист1!$A$1:$A$10029,0),1)),"",INDEX([1]Лист1!$B$1:$B$10029,MATCH(A124,[1]Лист1!$A$1:$A$10029,0),1))</f>
        <v>42 337,00</v>
      </c>
      <c r="I124" s="316"/>
      <c r="K124"/>
      <c r="IG124"/>
      <c r="IH124"/>
      <c r="II124"/>
    </row>
    <row r="125" spans="1:243" ht="13.35" customHeight="1">
      <c r="A125" s="54" t="s">
        <v>800</v>
      </c>
      <c r="B125" s="362" t="s">
        <v>18</v>
      </c>
      <c r="C125" s="310" t="s">
        <v>801</v>
      </c>
      <c r="D125" s="318">
        <v>1000</v>
      </c>
      <c r="E125" s="318">
        <v>3320</v>
      </c>
      <c r="F125" s="318">
        <v>3000</v>
      </c>
      <c r="G125" s="318">
        <v>6250</v>
      </c>
      <c r="H125" s="398" t="str">
        <f>IF(ISERROR(INDEX([1]Лист1!$B$1:$B$10029,MATCH(A125,[1]Лист1!$A$1:$A$10029,0),1)),"",INDEX([1]Лист1!$B$1:$B$10029,MATCH(A125,[1]Лист1!$A$1:$A$10029,0),1))</f>
        <v>29 928,00</v>
      </c>
      <c r="I125" s="316"/>
      <c r="K125"/>
      <c r="IG125"/>
      <c r="IH125"/>
      <c r="II125"/>
    </row>
    <row r="126" spans="1:243" ht="13.35" customHeight="1">
      <c r="A126" s="54" t="s">
        <v>802</v>
      </c>
      <c r="B126" s="362" t="s">
        <v>18</v>
      </c>
      <c r="C126" s="300" t="s">
        <v>803</v>
      </c>
      <c r="D126" s="301">
        <v>1000</v>
      </c>
      <c r="E126" s="301">
        <v>4630</v>
      </c>
      <c r="F126" s="301">
        <v>3060</v>
      </c>
      <c r="G126" s="301">
        <v>9050</v>
      </c>
      <c r="H126" s="353" t="str">
        <f>IF(ISERROR(INDEX([1]Лист1!$B$1:$B$10029,MATCH(A126,[1]Лист1!$A$1:$A$10029,0),1)),"",INDEX([1]Лист1!$B$1:$B$10029,MATCH(A126,[1]Лист1!$A$1:$A$10029,0),1))</f>
        <v>44 912,00</v>
      </c>
      <c r="I126" s="316"/>
      <c r="K126"/>
      <c r="IG126"/>
      <c r="IH126"/>
      <c r="II126"/>
    </row>
    <row r="127" spans="1:243" ht="13.35" customHeight="1">
      <c r="A127" s="261"/>
      <c r="B127" s="312"/>
      <c r="C127" s="313" t="s">
        <v>804</v>
      </c>
      <c r="D127" s="314"/>
      <c r="E127" s="314"/>
      <c r="F127" s="314"/>
      <c r="G127" s="314"/>
      <c r="H127" s="315"/>
      <c r="I127" s="316"/>
      <c r="K127"/>
      <c r="IG127"/>
      <c r="IH127"/>
      <c r="II127"/>
    </row>
    <row r="128" spans="1:243" ht="13.35" customHeight="1"/>
    <row r="129" ht="13.35" customHeight="1"/>
    <row r="130" ht="13.35" customHeight="1"/>
    <row r="65110" ht="12.75" customHeight="1"/>
    <row r="65111" ht="12.75" customHeight="1"/>
    <row r="65112" ht="12.75" customHeight="1"/>
    <row r="65113" ht="12.75" customHeight="1"/>
    <row r="65114" ht="12.75" customHeight="1"/>
    <row r="65115" ht="12.75" customHeight="1"/>
    <row r="65116" ht="12.75" customHeight="1"/>
    <row r="65117" ht="12.75" customHeight="1"/>
    <row r="65118" ht="12.75" customHeight="1"/>
    <row r="65119" ht="12.75" customHeight="1"/>
    <row r="65120" ht="12.75" customHeight="1"/>
    <row r="65121" ht="12.75" customHeight="1"/>
    <row r="65122" ht="12.75" customHeight="1"/>
    <row r="65123" ht="12.75" customHeight="1"/>
    <row r="65124" ht="12.75" customHeight="1"/>
    <row r="65125" ht="12.75" customHeight="1"/>
    <row r="65126" ht="12.75" customHeight="1"/>
    <row r="65127" ht="12.75" customHeight="1"/>
    <row r="65128" ht="12.75" customHeight="1"/>
    <row r="65129" ht="12.75" customHeight="1"/>
    <row r="65130" ht="12.75" customHeight="1"/>
    <row r="65131" ht="12.75" customHeight="1"/>
    <row r="65132" ht="12.75" customHeight="1"/>
    <row r="65133" ht="12.75" customHeight="1"/>
    <row r="65134" ht="12.75" customHeight="1"/>
    <row r="65135" ht="12.75" customHeight="1"/>
    <row r="65136" ht="12.75" customHeight="1"/>
    <row r="65137" ht="12.75" customHeight="1"/>
    <row r="65138" ht="12.75" customHeight="1"/>
    <row r="65139" ht="12.75" customHeight="1"/>
    <row r="65140" ht="12.75" customHeight="1"/>
    <row r="65141" ht="12.75" customHeight="1"/>
    <row r="65142" ht="12.75" customHeight="1"/>
    <row r="65143" ht="12.75" customHeight="1"/>
    <row r="65144" ht="12.75" customHeight="1"/>
    <row r="65145" ht="12.75" customHeight="1"/>
    <row r="65146" ht="12.75" customHeight="1"/>
    <row r="65147" ht="12.75" customHeight="1"/>
    <row r="65148" ht="12.75" customHeight="1"/>
    <row r="65149" ht="12.75" customHeight="1"/>
    <row r="65150" ht="12.75" customHeight="1"/>
    <row r="65151" ht="12.75" customHeight="1"/>
    <row r="65152" ht="12.75" customHeight="1"/>
    <row r="65153" ht="12.75" customHeight="1"/>
    <row r="65154" ht="12.75" customHeight="1"/>
    <row r="65155" ht="12.75" customHeight="1"/>
    <row r="65156" ht="12.75" customHeight="1"/>
    <row r="65157" ht="12.75" customHeight="1"/>
    <row r="65158" ht="12.75" customHeight="1"/>
    <row r="65159" ht="12.75" customHeight="1"/>
    <row r="65160" ht="12.75" customHeight="1"/>
    <row r="65161" ht="12.75" customHeight="1"/>
    <row r="65162" ht="12.75" customHeight="1"/>
    <row r="65163" ht="12.75" customHeight="1"/>
    <row r="65164" ht="12.75" customHeight="1"/>
    <row r="65165" ht="12.75" customHeight="1"/>
    <row r="65166" ht="12.75" customHeight="1"/>
    <row r="65167" ht="12.75" customHeight="1"/>
    <row r="65168" ht="12.75" customHeight="1"/>
    <row r="65169" ht="12.75" customHeight="1"/>
    <row r="65170" ht="12.75" customHeight="1"/>
    <row r="65171" ht="12.75" customHeight="1"/>
    <row r="65172" ht="12.75" customHeight="1"/>
    <row r="65173" ht="12.75" customHeight="1"/>
    <row r="65174" ht="12.75" customHeight="1"/>
    <row r="65175" ht="12.75" customHeight="1"/>
    <row r="65176" ht="12.75" customHeight="1"/>
    <row r="65177" ht="12.75" customHeight="1"/>
    <row r="65178" ht="12.75" customHeight="1"/>
    <row r="65179" ht="12.75" customHeight="1"/>
    <row r="65180" ht="12.75" customHeight="1"/>
    <row r="65181" ht="12.75" customHeight="1"/>
    <row r="65182" ht="12.75" customHeight="1"/>
    <row r="65183" ht="12.75" customHeight="1"/>
    <row r="65184" ht="12.75" customHeight="1"/>
    <row r="65185" ht="12.75" customHeight="1"/>
    <row r="65186" ht="12.75" customHeight="1"/>
    <row r="65187" ht="12.75" customHeight="1"/>
    <row r="65188" ht="12.75" customHeight="1"/>
    <row r="65189" ht="12.75" customHeight="1"/>
    <row r="65190" ht="12.75" customHeight="1"/>
    <row r="65191" ht="12.75" customHeight="1"/>
    <row r="65192" ht="12.75" customHeight="1"/>
    <row r="65193" ht="12.75" customHeight="1"/>
    <row r="65194" ht="12.75" customHeight="1"/>
    <row r="65195" ht="12.75" customHeight="1"/>
    <row r="65196" ht="12.75" customHeight="1"/>
    <row r="65197" ht="12.75" customHeight="1"/>
    <row r="65198" ht="12.75" customHeight="1"/>
    <row r="65199" ht="12.75" customHeight="1"/>
    <row r="65200" ht="12.75" customHeight="1"/>
    <row r="65201" ht="12.75" customHeight="1"/>
    <row r="65202" ht="12.75" customHeight="1"/>
    <row r="65203" ht="12.75" customHeight="1"/>
    <row r="65204" ht="12.75" customHeight="1"/>
    <row r="65205" ht="12.75" customHeight="1"/>
    <row r="65206" ht="12.75" customHeight="1"/>
    <row r="65207" ht="12.75" customHeight="1"/>
    <row r="65208" ht="12.75" customHeight="1"/>
    <row r="65209" ht="12.75" customHeight="1"/>
    <row r="65210" ht="12.75" customHeight="1"/>
    <row r="65211" ht="12.75" customHeight="1"/>
    <row r="65212" ht="12.75" customHeight="1"/>
    <row r="65213" ht="12.75" customHeight="1"/>
    <row r="65214" ht="12.75" customHeight="1"/>
    <row r="65215" ht="12.75" customHeight="1"/>
    <row r="65216" ht="12.75" customHeight="1"/>
    <row r="65217" ht="12.75" customHeight="1"/>
    <row r="65218" ht="12.75" customHeight="1"/>
    <row r="65219" ht="12.75" customHeight="1"/>
    <row r="65220" ht="12.75" customHeight="1"/>
    <row r="65221" ht="12.75" customHeight="1"/>
    <row r="65222" ht="12.75" customHeight="1"/>
    <row r="65223" ht="12.75" customHeight="1"/>
    <row r="65224" ht="12.75" customHeight="1"/>
    <row r="65225" ht="12.75" customHeight="1"/>
    <row r="65226" ht="12.75" customHeight="1"/>
    <row r="65227" ht="12.75" customHeight="1"/>
    <row r="65228" ht="12.75" customHeight="1"/>
    <row r="65229" ht="12.75" customHeight="1"/>
    <row r="65230" ht="12.75" customHeight="1"/>
    <row r="65231" ht="12.75" customHeight="1"/>
    <row r="65232" ht="12.75" customHeight="1"/>
    <row r="65233" ht="12.75" customHeight="1"/>
    <row r="65234" ht="12.75" customHeight="1"/>
    <row r="65235" ht="12.75" customHeight="1"/>
    <row r="65236" ht="12.75" customHeight="1"/>
    <row r="65237" ht="12.75" customHeight="1"/>
    <row r="65238" ht="12.75" customHeight="1"/>
    <row r="65239" ht="12.75" customHeight="1"/>
    <row r="65240" ht="12.75" customHeight="1"/>
    <row r="65241" ht="12.75" customHeight="1"/>
    <row r="65242" ht="12.75" customHeight="1"/>
    <row r="65243" ht="12.75" customHeight="1"/>
    <row r="65244" ht="12.75" customHeight="1"/>
    <row r="65245" ht="12.75" customHeight="1"/>
    <row r="65246" ht="12.75" customHeight="1"/>
    <row r="65247" ht="12.75" customHeight="1"/>
    <row r="65248" ht="12.75" customHeight="1"/>
    <row r="65249" ht="12.75" customHeight="1"/>
    <row r="65250" ht="12.75" customHeight="1"/>
    <row r="65251" ht="12.75" customHeight="1"/>
    <row r="65252" ht="12.75" customHeight="1"/>
    <row r="65253" ht="12.75" customHeight="1"/>
    <row r="65254" ht="12.75" customHeight="1"/>
    <row r="65255" ht="12.75" customHeight="1"/>
    <row r="65256" ht="12.75" customHeight="1"/>
    <row r="65257" ht="12.75" customHeight="1"/>
    <row r="65258" ht="12.75" customHeight="1"/>
    <row r="65259" ht="12.75" customHeight="1"/>
    <row r="65260" ht="12.75" customHeight="1"/>
    <row r="65261" ht="12.75" customHeight="1"/>
    <row r="65262" ht="12.75" customHeight="1"/>
    <row r="65263" ht="12.75" customHeight="1"/>
    <row r="65264" ht="12.75" customHeight="1"/>
    <row r="65265" ht="12.75" customHeight="1"/>
    <row r="65266" ht="12.75" customHeight="1"/>
    <row r="65267" ht="12.75" customHeight="1"/>
    <row r="65268" ht="12.75" customHeight="1"/>
    <row r="65269" ht="12.75" customHeight="1"/>
    <row r="65270" ht="12.75" customHeight="1"/>
    <row r="65271" ht="12.75" customHeight="1"/>
    <row r="65272" ht="12.75" customHeight="1"/>
    <row r="65273" ht="12.75" customHeight="1"/>
    <row r="65274" ht="12.75" customHeight="1"/>
    <row r="65275" ht="12.75" customHeight="1"/>
    <row r="65276" ht="12.75" customHeight="1"/>
    <row r="65277" ht="12.75" customHeight="1"/>
    <row r="65278" ht="12.75" customHeight="1"/>
    <row r="65279" ht="12.75" customHeight="1"/>
    <row r="65280" ht="12.75" customHeight="1"/>
    <row r="65281" ht="12.75" customHeight="1"/>
    <row r="65282" ht="12.75" customHeight="1"/>
    <row r="65283" ht="12.75" customHeight="1"/>
    <row r="65284" ht="12.75" customHeight="1"/>
    <row r="65285" ht="12.75" customHeight="1"/>
    <row r="65286" ht="12.75" customHeight="1"/>
    <row r="65287" ht="12.75" customHeight="1"/>
    <row r="65288" ht="12.75" customHeight="1"/>
    <row r="65289" ht="12.75" customHeight="1"/>
    <row r="65290" ht="12.75" customHeight="1"/>
    <row r="65291" ht="12.75" customHeight="1"/>
    <row r="65292" ht="12.75" customHeight="1"/>
    <row r="65293" ht="12.75" customHeight="1"/>
    <row r="65294" ht="12.75" customHeight="1"/>
    <row r="65295" ht="12.75" customHeight="1"/>
    <row r="65296" ht="12.75" customHeight="1"/>
    <row r="65297" ht="12.75" customHeight="1"/>
    <row r="65298" ht="12.75" customHeight="1"/>
    <row r="65299" ht="12.75" customHeight="1"/>
    <row r="65300" ht="12.75" customHeight="1"/>
    <row r="65301" ht="12.75" customHeight="1"/>
    <row r="65302" ht="12.75" customHeight="1"/>
    <row r="65303" ht="12.75" customHeight="1"/>
    <row r="65304" ht="12.75" customHeight="1"/>
    <row r="65305" ht="12.75" customHeight="1"/>
    <row r="65306" ht="12.75" customHeight="1"/>
    <row r="65307" ht="12.75" customHeight="1"/>
    <row r="65308" ht="12.75" customHeight="1"/>
    <row r="65309" ht="12.75" customHeight="1"/>
    <row r="65310" ht="12.75" customHeight="1"/>
    <row r="65311" ht="12.75" customHeight="1"/>
    <row r="65312" ht="12.75" customHeight="1"/>
    <row r="65313" ht="12.75" customHeight="1"/>
    <row r="65314" ht="12.75" customHeight="1"/>
    <row r="65315" ht="12.75" customHeight="1"/>
    <row r="65316" ht="12.75" customHeight="1"/>
    <row r="65317" ht="12.75" customHeight="1"/>
    <row r="65318" ht="12.75" customHeight="1"/>
    <row r="65319" ht="12.75" customHeight="1"/>
    <row r="65320" ht="12.75" customHeight="1"/>
    <row r="65321" ht="12.75" customHeight="1"/>
    <row r="65322" ht="12.75" customHeight="1"/>
    <row r="65323" ht="12.75" customHeight="1"/>
    <row r="65324" ht="12.75" customHeight="1"/>
    <row r="65325" ht="12.75" customHeight="1"/>
    <row r="65326" ht="12.75" customHeight="1"/>
    <row r="65327" ht="12.75" customHeight="1"/>
    <row r="65328" ht="12.75" customHeight="1"/>
    <row r="65329" ht="12.75" customHeight="1"/>
    <row r="65330" ht="12.75" customHeight="1"/>
    <row r="65331" ht="12.75" customHeight="1"/>
    <row r="65332" ht="12.75" customHeight="1"/>
    <row r="65333" ht="12.75" customHeight="1"/>
    <row r="65334" ht="12.75" customHeight="1"/>
    <row r="65335" ht="12.75" customHeight="1"/>
    <row r="65336" ht="12.75" customHeight="1"/>
    <row r="65337" ht="12.75" customHeight="1"/>
    <row r="65338" ht="12.75" customHeight="1"/>
    <row r="65339" ht="12.75" customHeight="1"/>
    <row r="65340" ht="12.75" customHeight="1"/>
    <row r="65341" ht="12.75" customHeight="1"/>
    <row r="65342" ht="12.75" customHeight="1"/>
    <row r="65343" ht="12.75" customHeight="1"/>
    <row r="65344" ht="12.75" customHeight="1"/>
    <row r="65345" ht="12.75" customHeight="1"/>
    <row r="65346" ht="12.75" customHeight="1"/>
    <row r="65347" ht="12.75" customHeight="1"/>
    <row r="65348" ht="12.75" customHeight="1"/>
    <row r="65349" ht="12.75" customHeight="1"/>
    <row r="65350" ht="12.75" customHeight="1"/>
    <row r="65351" ht="12.75" customHeight="1"/>
    <row r="65352" ht="12.75" customHeight="1"/>
    <row r="65353" ht="12.75" customHeight="1"/>
    <row r="65354" ht="12.75" customHeight="1"/>
    <row r="65355" ht="12.75" customHeight="1"/>
    <row r="65356" ht="12.75" customHeight="1"/>
    <row r="65357" ht="12.75" customHeight="1"/>
    <row r="65358" ht="12.75" customHeight="1"/>
    <row r="65359" ht="12.75" customHeight="1"/>
    <row r="65360" ht="12.75" customHeight="1"/>
    <row r="65361" ht="12.75" customHeight="1"/>
    <row r="65362" ht="12.75" customHeight="1"/>
    <row r="65363" ht="12.75" customHeight="1"/>
    <row r="65364" ht="12.75" customHeight="1"/>
    <row r="65365" ht="12.75" customHeight="1"/>
    <row r="65366" ht="12.75" customHeight="1"/>
    <row r="65367" ht="12.75" customHeight="1"/>
    <row r="65368" ht="12.75" customHeight="1"/>
    <row r="65369" ht="12.75" customHeight="1"/>
    <row r="65370" ht="12.75" customHeight="1"/>
    <row r="65371" ht="12.75" customHeight="1"/>
    <row r="65372" ht="12.75" customHeight="1"/>
    <row r="65373" ht="12.75" customHeight="1"/>
    <row r="65374" ht="12.75" customHeight="1"/>
    <row r="65375" ht="12.75" customHeight="1"/>
    <row r="65376" ht="12.75" customHeight="1"/>
    <row r="65377" ht="12.75" customHeight="1"/>
    <row r="65378" ht="12.75" customHeight="1"/>
    <row r="65379" ht="12.75" customHeight="1"/>
    <row r="65380" ht="12.75" customHeight="1"/>
    <row r="65381" ht="12.75" customHeight="1"/>
    <row r="65382" ht="12.75" customHeight="1"/>
    <row r="65383" ht="12.75" customHeight="1"/>
    <row r="65384" ht="12.75" customHeight="1"/>
    <row r="65385" ht="12.75" customHeight="1"/>
    <row r="65386" ht="12.75" customHeight="1"/>
    <row r="65387" ht="12.75" customHeight="1"/>
    <row r="65388" ht="12.75" customHeight="1"/>
    <row r="65389" ht="12.75" customHeight="1"/>
    <row r="65390" ht="12.75" customHeight="1"/>
    <row r="65391" ht="12.75" customHeight="1"/>
    <row r="65392" ht="12.75" customHeight="1"/>
    <row r="65393" ht="12.75" customHeight="1"/>
    <row r="65394" ht="12.75" customHeight="1"/>
    <row r="65395" ht="12.75" customHeight="1"/>
    <row r="65396" ht="12.75" customHeight="1"/>
    <row r="65397" ht="12.75" customHeight="1"/>
    <row r="65398" ht="12.75" customHeight="1"/>
    <row r="65399" ht="12.75" customHeight="1"/>
    <row r="65400" ht="12.75" customHeight="1"/>
    <row r="65401" ht="12.75" customHeight="1"/>
    <row r="65402" ht="12.75" customHeight="1"/>
    <row r="65403" ht="12.75" customHeight="1"/>
    <row r="65404" ht="12.75" customHeight="1"/>
    <row r="65405" ht="12.75" customHeight="1"/>
    <row r="65406" ht="12.75" customHeight="1"/>
    <row r="65407" ht="12.75" customHeight="1"/>
    <row r="65408" ht="12.75" customHeight="1"/>
    <row r="65409" ht="12.75" customHeight="1"/>
    <row r="65410" ht="12.75" customHeight="1"/>
    <row r="65411" ht="12.75" customHeight="1"/>
    <row r="65412" ht="12.75" customHeight="1"/>
    <row r="65413" ht="12.75" customHeight="1"/>
    <row r="65414" ht="12.75" customHeight="1"/>
    <row r="65415" ht="12.75" customHeight="1"/>
    <row r="65416" ht="12.75" customHeight="1"/>
    <row r="65417" ht="12.75" customHeight="1"/>
    <row r="65418" ht="12.75" customHeight="1"/>
    <row r="65419" ht="12.75" customHeight="1"/>
    <row r="65420" ht="12.75" customHeight="1"/>
    <row r="65421" ht="12.75" customHeight="1"/>
    <row r="65422" ht="12.75" customHeight="1"/>
    <row r="65423" ht="12.75" customHeight="1"/>
    <row r="65424" ht="12.75" customHeight="1"/>
    <row r="65425" ht="12.75" customHeight="1"/>
    <row r="65426" ht="12.75" customHeight="1"/>
    <row r="65427" ht="12.75" customHeight="1"/>
    <row r="65428" ht="12.75" customHeight="1"/>
    <row r="65429" ht="12.75" customHeight="1"/>
    <row r="65430" ht="12.75" customHeight="1"/>
    <row r="65431" ht="12.75" customHeight="1"/>
    <row r="65432" ht="12.75" customHeight="1"/>
    <row r="65433" ht="12.75" customHeight="1"/>
    <row r="65434" ht="12.75" customHeight="1"/>
    <row r="65435" ht="12.75" customHeight="1"/>
    <row r="65436" ht="12.75" customHeight="1"/>
    <row r="65437" ht="12.75" customHeight="1"/>
    <row r="65438" ht="12.75" customHeight="1"/>
    <row r="65439" ht="12.75" customHeight="1"/>
    <row r="65440" ht="12.75" customHeight="1"/>
    <row r="65441" ht="12.75" customHeight="1"/>
    <row r="65442" ht="12.75" customHeight="1"/>
    <row r="65443" ht="12.75" customHeight="1"/>
    <row r="65444" ht="12.75" customHeight="1"/>
    <row r="65445" ht="12.75" customHeight="1"/>
    <row r="65446" ht="12.75" customHeight="1"/>
    <row r="65447" ht="12.75" customHeight="1"/>
    <row r="65448" ht="12.75" customHeight="1"/>
    <row r="65449" ht="12.75" customHeight="1"/>
    <row r="65450" ht="12.75" customHeight="1"/>
    <row r="65451" ht="12.75" customHeight="1"/>
    <row r="65452" ht="12.75" customHeight="1"/>
    <row r="65453" ht="12.75" customHeight="1"/>
    <row r="65454" ht="12.75" customHeight="1"/>
    <row r="65455" ht="12.75" customHeight="1"/>
    <row r="65456" ht="12.75" customHeight="1"/>
    <row r="65457" ht="12.75" customHeight="1"/>
    <row r="65458" ht="12.75" customHeight="1"/>
    <row r="65459" ht="12.75" customHeight="1"/>
    <row r="65460" ht="12.75" customHeight="1"/>
    <row r="65461" ht="12.75" customHeight="1"/>
    <row r="65462" ht="12.75" customHeight="1"/>
    <row r="65463" ht="12.75" customHeight="1"/>
    <row r="65464" ht="12.75" customHeight="1"/>
    <row r="65465" ht="12.75" customHeight="1"/>
    <row r="65466" ht="12.75" customHeight="1"/>
    <row r="65467" ht="12.75" customHeight="1"/>
    <row r="65468" ht="12.75" customHeight="1"/>
    <row r="65469" ht="12.75" customHeight="1"/>
    <row r="65470" ht="12.75" customHeight="1"/>
    <row r="65471" ht="12.75" customHeight="1"/>
    <row r="65472" ht="12.75" customHeight="1"/>
    <row r="65473" ht="12.75" customHeight="1"/>
    <row r="65474" ht="12.75" customHeight="1"/>
    <row r="65475" ht="12.75" customHeight="1"/>
    <row r="65476" ht="12.75" customHeight="1"/>
    <row r="65477" ht="12.75" customHeight="1"/>
    <row r="65478" ht="12.75" customHeight="1"/>
    <row r="65479" ht="12.75" customHeight="1"/>
    <row r="65480" ht="12.75" customHeight="1"/>
    <row r="65481" ht="12.75" customHeight="1"/>
    <row r="65482" ht="12.75" customHeight="1"/>
    <row r="65483" ht="12.75" customHeight="1"/>
    <row r="65484" ht="12.75" customHeight="1"/>
    <row r="65485" ht="12.75" customHeight="1"/>
    <row r="65486" ht="12.75" customHeight="1"/>
    <row r="65487" ht="12.75" customHeight="1"/>
    <row r="65488" ht="12.75" customHeight="1"/>
    <row r="65489" ht="12.75" customHeight="1"/>
    <row r="65490" ht="12.75" customHeight="1"/>
    <row r="65491" ht="12.75" customHeight="1"/>
    <row r="65492" ht="12.75" customHeight="1"/>
    <row r="65493" ht="12.75" customHeight="1"/>
    <row r="65494" ht="12.75" customHeight="1"/>
    <row r="65495" ht="12.75" customHeight="1"/>
    <row r="65496" ht="12.75" customHeight="1"/>
    <row r="65497" ht="12.75" customHeight="1"/>
    <row r="65498" ht="12.75" customHeight="1"/>
    <row r="65499" ht="12.75" customHeight="1"/>
    <row r="65500" ht="12.75" customHeight="1"/>
    <row r="65501" ht="12.75" customHeight="1"/>
    <row r="65502" ht="12.75" customHeight="1"/>
    <row r="65503" ht="12.75" customHeight="1"/>
    <row r="65504" ht="12.75" customHeight="1"/>
    <row r="65505" ht="12.75" customHeight="1"/>
    <row r="65506" ht="12.75" customHeight="1"/>
    <row r="65507" ht="12.75" customHeight="1"/>
    <row r="65508" ht="12.75" customHeight="1"/>
    <row r="65509" ht="12.75" customHeight="1"/>
    <row r="65510" ht="12.75" customHeight="1"/>
    <row r="65511" ht="12.75" customHeight="1"/>
    <row r="65512" ht="12.75" customHeight="1"/>
    <row r="65513" ht="12.75" customHeight="1"/>
    <row r="65514" ht="12.75" customHeight="1"/>
    <row r="65515" ht="12.75" customHeight="1"/>
    <row r="65516" ht="12.75" customHeight="1"/>
    <row r="65517" ht="12.75" customHeight="1"/>
    <row r="65518" ht="12.75" customHeight="1"/>
    <row r="65519" ht="12.75" customHeight="1"/>
    <row r="65520" ht="12.75" customHeight="1"/>
    <row r="65521" ht="12.75" customHeight="1"/>
    <row r="65522" ht="12.75" customHeight="1"/>
    <row r="65523" ht="12.75" customHeight="1"/>
    <row r="65524" ht="12.75" customHeight="1"/>
    <row r="65525" ht="12.75" customHeight="1"/>
    <row r="65526" ht="12.75" customHeight="1"/>
    <row r="65527" ht="12.75" customHeight="1"/>
    <row r="65528" ht="12.75" customHeight="1"/>
    <row r="65529" ht="12.75" customHeight="1"/>
    <row r="65530" ht="12.75" customHeight="1"/>
    <row r="65531" ht="12.75" customHeight="1"/>
    <row r="65532" ht="12.75" customHeight="1"/>
    <row r="65533" ht="12.75" customHeight="1"/>
    <row r="65534" ht="12.75" customHeight="1"/>
    <row r="65535" ht="12.75" customHeight="1"/>
    <row r="65536" ht="12.75" customHeight="1"/>
    <row r="65537" ht="12.75" customHeight="1"/>
    <row r="65538" ht="12.75" customHeight="1"/>
    <row r="65539" ht="12.75" customHeight="1"/>
    <row r="65540" ht="12.75" customHeight="1"/>
    <row r="65541" ht="12.75" customHeight="1"/>
    <row r="65542" ht="12.75" customHeight="1"/>
    <row r="65543" ht="12.75" customHeight="1"/>
    <row r="65544" ht="12.75" customHeight="1"/>
    <row r="65545" ht="12.75" customHeight="1"/>
    <row r="65546" ht="12.75" customHeight="1"/>
    <row r="65547" ht="12.75" customHeight="1"/>
    <row r="65548" ht="12.75" customHeight="1"/>
    <row r="65549" ht="12.75" customHeight="1"/>
    <row r="65550" ht="12.75" customHeight="1"/>
    <row r="65551" ht="12.75" customHeight="1"/>
    <row r="65552" ht="12.75" customHeight="1"/>
    <row r="65553" ht="12.75" customHeight="1"/>
    <row r="65554" ht="12.75" customHeight="1"/>
    <row r="65555" ht="12.75" customHeight="1"/>
    <row r="65556" ht="12.75" customHeight="1"/>
    <row r="65557" ht="12.75" customHeight="1"/>
    <row r="65558" ht="12.75" customHeight="1"/>
    <row r="65559" ht="12.75" customHeight="1"/>
    <row r="65560" ht="12.75" customHeight="1"/>
    <row r="65561" ht="12.75" customHeight="1"/>
    <row r="65562" ht="12.75" customHeight="1"/>
    <row r="65563" ht="12.75" customHeight="1"/>
    <row r="65564" ht="12.75" customHeight="1"/>
    <row r="65565" ht="12.75" customHeight="1"/>
    <row r="65566" ht="12.75" customHeight="1"/>
    <row r="65567" ht="12.75" customHeight="1"/>
    <row r="65568" ht="12.75" customHeight="1"/>
    <row r="65569" ht="12.75" customHeight="1"/>
    <row r="65570" ht="12.75" customHeight="1"/>
    <row r="65571" ht="12.75" customHeight="1"/>
    <row r="65572" ht="12.75" customHeight="1"/>
    <row r="65573" ht="12.75" customHeight="1"/>
    <row r="65574" ht="12.75" customHeight="1"/>
    <row r="65575" ht="12.75" customHeight="1"/>
    <row r="65576" ht="12.75" customHeight="1"/>
    <row r="65577" ht="12.75" customHeight="1"/>
    <row r="65578" ht="12.75" customHeight="1"/>
    <row r="65579" ht="12.75" customHeight="1"/>
    <row r="65580" ht="12.75" customHeight="1"/>
    <row r="65581" ht="12.75" customHeight="1"/>
    <row r="65582" ht="12.75" customHeight="1"/>
    <row r="65583" ht="12.75" customHeight="1"/>
    <row r="65584" ht="12.75" customHeight="1"/>
    <row r="65585" ht="12.75" customHeight="1"/>
    <row r="65586" ht="12.75" customHeight="1"/>
    <row r="65587" ht="12.75" customHeight="1"/>
    <row r="65588" ht="12.75" customHeight="1"/>
    <row r="65589" ht="12.75" customHeight="1"/>
    <row r="65590" ht="12.75" customHeight="1"/>
    <row r="65591" ht="12.75" customHeight="1"/>
    <row r="65592" ht="12.75" customHeight="1"/>
    <row r="65593" ht="12.75" customHeight="1"/>
    <row r="65594" ht="12.75" customHeight="1"/>
    <row r="65595" ht="12.75" customHeight="1"/>
    <row r="65596" ht="12.75" customHeight="1"/>
    <row r="65597" ht="12.75" customHeight="1"/>
    <row r="65598" ht="12.75" customHeight="1"/>
    <row r="65599" ht="12.75" customHeight="1"/>
    <row r="65600" ht="12.75" customHeight="1"/>
    <row r="65601" ht="12.75" customHeight="1"/>
    <row r="65602" ht="12.75" customHeight="1"/>
    <row r="65603" ht="12.75" customHeight="1"/>
    <row r="65604" ht="12.75" customHeight="1"/>
    <row r="65605" ht="12.75" customHeight="1"/>
    <row r="65606" ht="12.75" customHeight="1"/>
    <row r="65607" ht="12.75" customHeight="1"/>
    <row r="65608" ht="12.75" customHeight="1"/>
    <row r="65609" ht="12.75" customHeight="1"/>
    <row r="65610" ht="12.75" customHeight="1"/>
    <row r="65611" ht="12.75" customHeight="1"/>
  </sheetData>
  <sheetProtection selectLockedCells="1" selectUnlockedCells="1"/>
  <pageMargins left="0.39370078740157483" right="0.39370078740157483" top="0.39370078740157483" bottom="0.62992125984251968" header="0.51181102362204722" footer="0.39370078740157483"/>
  <pageSetup paperSize="9" scale="77" firstPageNumber="9" orientation="portrait" useFirstPageNumber="1" r:id="rId1"/>
  <headerFooter alignWithMargins="0">
    <oddFooter>&amp;L&amp;"Arial,обычный"&amp;9* Під замовлення (відсутні в складському залишку).
Ціни в грн з ПДВ станом на 02.01.2021. ТОВ "АБЕТОН", м. Київ, вул. Якутська, 5, тел. (044) 355-06-06, www.abeton.ua&amp;R&amp;"Times New Roman,обычный"&amp;12&amp;P</oddFooter>
  </headerFooter>
  <rowBreaks count="1" manualBreakCount="1">
    <brk id="5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65601"/>
  <sheetViews>
    <sheetView view="pageBreakPreview" topLeftCell="B1" zoomScaleNormal="115" zoomScaleSheetLayoutView="100" workbookViewId="0">
      <selection activeCell="H137" sqref="H137"/>
    </sheetView>
  </sheetViews>
  <sheetFormatPr defaultColWidth="8.5703125" defaultRowHeight="14.65" customHeight="1" outlineLevelCol="1"/>
  <cols>
    <col min="1" max="1" width="17.7109375" style="1" hidden="1" customWidth="1" outlineLevel="1"/>
    <col min="2" max="2" width="2" style="1" customWidth="1" collapsed="1"/>
    <col min="3" max="3" width="26.85546875" style="1" customWidth="1"/>
    <col min="4" max="4" width="12.7109375" style="1" customWidth="1"/>
    <col min="5" max="5" width="17.85546875" style="1" customWidth="1"/>
    <col min="6" max="6" width="9.7109375" style="1" customWidth="1"/>
    <col min="7" max="7" width="7.42578125" style="1" customWidth="1"/>
    <col min="8" max="8" width="10.42578125" style="262" customWidth="1"/>
    <col min="9" max="9" width="8.5703125" style="263" customWidth="1"/>
    <col min="10" max="10" width="14.85546875" style="1" customWidth="1"/>
    <col min="11" max="11" width="12.7109375" style="1" customWidth="1"/>
    <col min="12" max="244" width="8.5703125" style="1" customWidth="1"/>
  </cols>
  <sheetData>
    <row r="1" spans="1:244" ht="36" customHeight="1">
      <c r="A1"/>
      <c r="B1"/>
      <c r="C1" s="264" t="s">
        <v>805</v>
      </c>
      <c r="D1" s="264"/>
      <c r="E1"/>
      <c r="F1"/>
      <c r="G1"/>
      <c r="I1" s="317"/>
      <c r="K1"/>
      <c r="L1"/>
      <c r="IH1"/>
      <c r="II1"/>
      <c r="IJ1"/>
    </row>
    <row r="2" spans="1:244" ht="12.75" customHeight="1">
      <c r="A2"/>
      <c r="B2"/>
      <c r="C2" s="264"/>
      <c r="D2" s="264"/>
      <c r="E2"/>
      <c r="F2"/>
      <c r="G2"/>
      <c r="I2" s="317"/>
      <c r="K2"/>
      <c r="L2"/>
      <c r="IH2"/>
      <c r="II2"/>
      <c r="IJ2"/>
    </row>
    <row r="3" spans="1:244" ht="12.75" customHeight="1">
      <c r="A3" s="303"/>
      <c r="B3" s="401"/>
      <c r="C3" s="365" t="s">
        <v>806</v>
      </c>
      <c r="D3" s="305"/>
      <c r="E3" s="305"/>
      <c r="F3" s="305"/>
      <c r="G3" s="366"/>
      <c r="H3" s="367"/>
      <c r="I3" s="317"/>
      <c r="K3"/>
      <c r="L3"/>
      <c r="IH3"/>
      <c r="II3"/>
      <c r="IJ3"/>
    </row>
    <row r="4" spans="1:244" ht="10.5" customHeight="1">
      <c r="A4" s="32"/>
      <c r="B4" s="23"/>
      <c r="C4" s="31"/>
      <c r="D4" s="26"/>
      <c r="E4" s="26"/>
      <c r="F4" s="26"/>
      <c r="G4" s="39"/>
      <c r="H4" s="311"/>
      <c r="I4" s="317"/>
      <c r="K4"/>
      <c r="L4"/>
      <c r="IH4"/>
      <c r="II4"/>
      <c r="IJ4"/>
    </row>
    <row r="5" spans="1:244" ht="13.35" customHeight="1">
      <c r="A5" s="32"/>
      <c r="B5" s="407"/>
      <c r="C5" s="368" t="s">
        <v>807</v>
      </c>
      <c r="D5" s="26"/>
      <c r="E5" s="26"/>
      <c r="F5" s="26"/>
      <c r="G5" s="39"/>
      <c r="H5" s="311"/>
      <c r="I5" s="317"/>
      <c r="K5"/>
      <c r="L5"/>
      <c r="IH5"/>
      <c r="II5"/>
      <c r="IJ5"/>
    </row>
    <row r="6" spans="1:244" s="10" customFormat="1" ht="25.5" customHeight="1" thickBot="1">
      <c r="A6" s="268"/>
      <c r="B6" s="269"/>
      <c r="C6" s="62" t="s">
        <v>1</v>
      </c>
      <c r="D6" s="13" t="s">
        <v>3</v>
      </c>
      <c r="E6" s="13" t="s">
        <v>281</v>
      </c>
      <c r="F6" s="13" t="s">
        <v>808</v>
      </c>
      <c r="G6" s="270" t="s">
        <v>6</v>
      </c>
      <c r="H6" s="271" t="s">
        <v>325</v>
      </c>
      <c r="I6" s="12"/>
      <c r="K6"/>
      <c r="L6"/>
    </row>
    <row r="7" spans="1:244" s="17" customFormat="1" ht="13.35" customHeight="1" thickBot="1">
      <c r="A7" s="420" t="s">
        <v>809</v>
      </c>
      <c r="B7" s="354"/>
      <c r="C7" s="310" t="s">
        <v>810</v>
      </c>
      <c r="D7" s="310">
        <v>2970</v>
      </c>
      <c r="E7" s="310">
        <v>420</v>
      </c>
      <c r="F7" s="310">
        <v>360</v>
      </c>
      <c r="G7" s="374">
        <v>425</v>
      </c>
      <c r="H7" s="282" t="str">
        <f>IF(ISERROR(INDEX([1]Лист1!$B$1:$B$10029,MATCH(A7,[1]Лист1!$A$1:$A$10029,0),1)),"",INDEX([1]Лист1!$B$1:$B$10029,MATCH(A7,[1]Лист1!$A$1:$A$10029,0),1))</f>
        <v>1 812,00</v>
      </c>
      <c r="I7" s="28"/>
      <c r="J7" s="21"/>
      <c r="K7" s="23"/>
    </row>
    <row r="8" spans="1:244" s="17" customFormat="1" ht="13.35" customHeight="1" thickBot="1">
      <c r="A8" s="420" t="s">
        <v>1366</v>
      </c>
      <c r="B8" s="354"/>
      <c r="C8" s="300" t="s">
        <v>1391</v>
      </c>
      <c r="D8" s="300">
        <v>720</v>
      </c>
      <c r="E8" s="300">
        <v>420</v>
      </c>
      <c r="F8" s="300">
        <v>360</v>
      </c>
      <c r="G8" s="370">
        <v>103</v>
      </c>
      <c r="H8" s="302">
        <f>IF(ISERROR(INDEX([1]Лист1!$B$1:$B$10029,MATCH(A8,[1]Лист1!$A$1:$A$10029,0),1)),"",INDEX([1]Лист1!$B$1:$B$10029,MATCH(A8,[1]Лист1!$A$1:$A$10029,0),1))</f>
        <v>604</v>
      </c>
      <c r="I8" s="28"/>
      <c r="J8" s="21"/>
      <c r="K8" s="23"/>
    </row>
    <row r="9" spans="1:244" s="17" customFormat="1" ht="13.35" customHeight="1" thickBot="1">
      <c r="A9" s="420" t="s">
        <v>811</v>
      </c>
      <c r="B9" s="354"/>
      <c r="C9" s="310" t="s">
        <v>812</v>
      </c>
      <c r="D9" s="310">
        <v>2970</v>
      </c>
      <c r="E9" s="310">
        <v>570</v>
      </c>
      <c r="F9" s="310">
        <v>360</v>
      </c>
      <c r="G9" s="374">
        <v>475</v>
      </c>
      <c r="H9" s="282" t="str">
        <f>IF(ISERROR(INDEX([1]Лист1!$B$1:$B$10029,MATCH(A9,[1]Лист1!$A$1:$A$10029,0),1)),"",INDEX([1]Лист1!$B$1:$B$10029,MATCH(A9,[1]Лист1!$A$1:$A$10029,0),1))</f>
        <v>1 992,00</v>
      </c>
      <c r="I9" s="28"/>
      <c r="J9" s="21"/>
      <c r="K9" s="23"/>
    </row>
    <row r="10" spans="1:244" s="17" customFormat="1" ht="13.35" customHeight="1" thickBot="1">
      <c r="A10" s="420" t="s">
        <v>1367</v>
      </c>
      <c r="B10" s="354"/>
      <c r="C10" s="300" t="s">
        <v>1392</v>
      </c>
      <c r="D10" s="300">
        <v>2970</v>
      </c>
      <c r="E10" s="300">
        <v>570</v>
      </c>
      <c r="F10" s="300">
        <v>360</v>
      </c>
      <c r="G10" s="370">
        <v>475</v>
      </c>
      <c r="H10" s="302" t="str">
        <f>IF(ISERROR(INDEX([1]Лист1!$B$1:$B$10029,MATCH(A10,[1]Лист1!$A$1:$A$10029,0),1)),"",INDEX([1]Лист1!$B$1:$B$10029,MATCH(A10,[1]Лист1!$A$1:$A$10029,0),1))</f>
        <v>2 164,00</v>
      </c>
      <c r="I10" s="28"/>
      <c r="J10" s="21"/>
      <c r="K10" s="23"/>
    </row>
    <row r="11" spans="1:244" s="17" customFormat="1" ht="13.35" customHeight="1" thickBot="1">
      <c r="A11" s="420" t="s">
        <v>813</v>
      </c>
      <c r="B11" s="354"/>
      <c r="C11" s="310" t="s">
        <v>814</v>
      </c>
      <c r="D11" s="310">
        <v>2970</v>
      </c>
      <c r="E11" s="310">
        <v>780</v>
      </c>
      <c r="F11" s="310">
        <v>380</v>
      </c>
      <c r="G11" s="374">
        <v>750</v>
      </c>
      <c r="H11" s="282" t="str">
        <f>IF(ISERROR(INDEX([1]Лист1!$B$1:$B$10029,MATCH(A11,[1]Лист1!$A$1:$A$10029,0),1)),"",INDEX([1]Лист1!$B$1:$B$10029,MATCH(A11,[1]Лист1!$A$1:$A$10029,0),1))</f>
        <v>2 276,00</v>
      </c>
      <c r="I11" s="28"/>
      <c r="J11" s="21"/>
      <c r="K11" s="23"/>
    </row>
    <row r="12" spans="1:244" s="17" customFormat="1" ht="13.35" customHeight="1" thickBot="1">
      <c r="A12" s="420" t="s">
        <v>1368</v>
      </c>
      <c r="B12" s="354"/>
      <c r="C12" s="300" t="s">
        <v>1393</v>
      </c>
      <c r="D12" s="300">
        <v>720</v>
      </c>
      <c r="E12" s="300">
        <v>780</v>
      </c>
      <c r="F12" s="300">
        <v>380</v>
      </c>
      <c r="G12" s="370">
        <v>188</v>
      </c>
      <c r="H12" s="302">
        <f>IF(ISERROR(INDEX([1]Лист1!$B$1:$B$10029,MATCH(A12,[1]Лист1!$A$1:$A$10029,0),1)),"",INDEX([1]Лист1!$B$1:$B$10029,MATCH(A12,[1]Лист1!$A$1:$A$10029,0),1))</f>
        <v>759</v>
      </c>
      <c r="I12" s="28"/>
      <c r="J12" s="21"/>
      <c r="K12" s="23"/>
    </row>
    <row r="13" spans="1:244" s="17" customFormat="1" ht="13.35" customHeight="1" thickBot="1">
      <c r="A13" s="420" t="s">
        <v>1369</v>
      </c>
      <c r="B13" s="354"/>
      <c r="C13" s="310" t="s">
        <v>1394</v>
      </c>
      <c r="D13" s="310">
        <v>2970</v>
      </c>
      <c r="E13" s="310">
        <v>780</v>
      </c>
      <c r="F13" s="310">
        <v>530</v>
      </c>
      <c r="G13" s="374">
        <v>900</v>
      </c>
      <c r="H13" s="282" t="str">
        <f>IF(ISERROR(INDEX([1]Лист1!$B$1:$B$10029,MATCH(A13,[1]Лист1!$A$1:$A$10029,0),1)),"",INDEX([1]Лист1!$B$1:$B$10029,MATCH(A13,[1]Лист1!$A$1:$A$10029,0),1))</f>
        <v>2 568,00</v>
      </c>
      <c r="I13" s="28"/>
      <c r="J13" s="21"/>
      <c r="K13" s="23"/>
    </row>
    <row r="14" spans="1:244" s="17" customFormat="1" ht="13.35" customHeight="1" thickBot="1">
      <c r="A14" s="420" t="s">
        <v>815</v>
      </c>
      <c r="B14" s="354"/>
      <c r="C14" s="300" t="s">
        <v>816</v>
      </c>
      <c r="D14" s="300">
        <v>2970</v>
      </c>
      <c r="E14" s="300">
        <v>780</v>
      </c>
      <c r="F14" s="300">
        <v>530</v>
      </c>
      <c r="G14" s="370">
        <v>900</v>
      </c>
      <c r="H14" s="302" t="str">
        <f>IF(ISERROR(INDEX([1]Лист1!$B$1:$B$10029,MATCH(A14,[1]Лист1!$A$1:$A$10029,0),1)),"",INDEX([1]Лист1!$B$1:$B$10029,MATCH(A14,[1]Лист1!$A$1:$A$10029,0),1))</f>
        <v>2 568,00</v>
      </c>
      <c r="I14" s="28"/>
      <c r="J14" s="21"/>
      <c r="K14" s="23"/>
    </row>
    <row r="15" spans="1:244" s="17" customFormat="1" ht="13.35" customHeight="1" thickBot="1">
      <c r="A15" s="420" t="s">
        <v>1370</v>
      </c>
      <c r="B15" s="354"/>
      <c r="C15" s="310" t="s">
        <v>817</v>
      </c>
      <c r="D15" s="310">
        <v>720</v>
      </c>
      <c r="E15" s="310">
        <v>780</v>
      </c>
      <c r="F15" s="310">
        <v>530</v>
      </c>
      <c r="G15" s="374">
        <v>225</v>
      </c>
      <c r="H15" s="282" t="str">
        <f>IF(ISERROR(INDEX([1]Лист1!$B$1:$B$10029,MATCH(A15,[1]Лист1!$A$1:$A$10029,0),1)),"",INDEX([1]Лист1!$B$1:$B$10029,MATCH(A15,[1]Лист1!$A$1:$A$10029,0),1))</f>
        <v>1 284,00</v>
      </c>
      <c r="I15" s="28"/>
      <c r="J15" s="21"/>
      <c r="K15" s="23"/>
    </row>
    <row r="16" spans="1:244" s="17" customFormat="1" ht="13.35" customHeight="1" thickBot="1">
      <c r="A16" s="420" t="s">
        <v>818</v>
      </c>
      <c r="B16" s="354"/>
      <c r="C16" s="300" t="s">
        <v>819</v>
      </c>
      <c r="D16" s="300">
        <v>2970</v>
      </c>
      <c r="E16" s="300">
        <v>780</v>
      </c>
      <c r="F16" s="300">
        <v>680</v>
      </c>
      <c r="G16" s="370">
        <v>1100</v>
      </c>
      <c r="H16" s="302">
        <f>IF(ISERROR(INDEX([1]Лист1!$B$1:$B$10029,MATCH(A16,[1]Лист1!$A$1:$A$10029,0),1)),"",INDEX([1]Лист1!$B$1:$B$10029,MATCH(A16,[1]Лист1!$A$1:$A$10029,0),1))</f>
        <v>3694</v>
      </c>
      <c r="I16" s="28"/>
      <c r="J16" s="21"/>
      <c r="K16" s="23"/>
    </row>
    <row r="17" spans="1:11" s="17" customFormat="1" ht="13.35" customHeight="1" thickBot="1">
      <c r="A17" s="420" t="s">
        <v>820</v>
      </c>
      <c r="B17" s="354"/>
      <c r="C17" s="310" t="s">
        <v>821</v>
      </c>
      <c r="D17" s="310">
        <v>2970</v>
      </c>
      <c r="E17" s="310">
        <v>1160</v>
      </c>
      <c r="F17" s="310">
        <v>530</v>
      </c>
      <c r="G17" s="374">
        <v>1125</v>
      </c>
      <c r="H17" s="282" t="str">
        <f>IF(ISERROR(INDEX([1]Лист1!$B$1:$B$10029,MATCH(A17,[1]Лист1!$A$1:$A$10029,0),1)),"",INDEX([1]Лист1!$B$1:$B$10029,MATCH(A17,[1]Лист1!$A$1:$A$10029,0),1))</f>
        <v>3 279,00</v>
      </c>
      <c r="I17" s="28"/>
      <c r="J17" s="21"/>
      <c r="K17" s="23"/>
    </row>
    <row r="18" spans="1:11" s="17" customFormat="1" ht="13.35" customHeight="1" thickBot="1">
      <c r="A18" s="420" t="s">
        <v>1371</v>
      </c>
      <c r="B18" s="354"/>
      <c r="C18" s="300" t="s">
        <v>1395</v>
      </c>
      <c r="D18" s="300">
        <v>2650</v>
      </c>
      <c r="E18" s="300">
        <v>1160</v>
      </c>
      <c r="F18" s="300">
        <v>530</v>
      </c>
      <c r="G18" s="370">
        <v>1000</v>
      </c>
      <c r="H18" s="302" t="str">
        <f>IF(ISERROR(INDEX([1]Лист1!$B$1:$B$10029,MATCH(A18,[1]Лист1!$A$1:$A$10029,0),1)),"",INDEX([1]Лист1!$B$1:$B$10029,MATCH(A18,[1]Лист1!$A$1:$A$10029,0),1))</f>
        <v>3 935,41</v>
      </c>
      <c r="I18" s="28"/>
      <c r="J18" s="21"/>
      <c r="K18" s="23"/>
    </row>
    <row r="19" spans="1:11" s="17" customFormat="1" ht="13.35" customHeight="1" thickBot="1">
      <c r="A19" s="420" t="s">
        <v>1372</v>
      </c>
      <c r="B19" s="354"/>
      <c r="C19" s="310" t="s">
        <v>1396</v>
      </c>
      <c r="D19" s="310">
        <v>2970</v>
      </c>
      <c r="E19" s="310">
        <v>1160</v>
      </c>
      <c r="F19" s="310">
        <v>530</v>
      </c>
      <c r="G19" s="374">
        <v>1125</v>
      </c>
      <c r="H19" s="282" t="str">
        <f>IF(ISERROR(INDEX([1]Лист1!$B$1:$B$10029,MATCH(A19,[1]Лист1!$A$1:$A$10029,0),1)),"",INDEX([1]Лист1!$B$1:$B$10029,MATCH(A19,[1]Лист1!$A$1:$A$10029,0),1))</f>
        <v>4 216,00</v>
      </c>
      <c r="I19" s="28"/>
      <c r="J19" s="21"/>
      <c r="K19" s="23"/>
    </row>
    <row r="20" spans="1:11" s="17" customFormat="1" ht="13.35" customHeight="1" thickBot="1">
      <c r="A20" s="420" t="s">
        <v>1373</v>
      </c>
      <c r="B20" s="354"/>
      <c r="C20" s="300" t="s">
        <v>1397</v>
      </c>
      <c r="D20" s="300">
        <v>3000</v>
      </c>
      <c r="E20" s="300">
        <v>1160</v>
      </c>
      <c r="F20" s="300">
        <v>530</v>
      </c>
      <c r="G20" s="370">
        <v>1136</v>
      </c>
      <c r="H20" s="302">
        <f>IF(ISERROR(INDEX([1]Лист1!$B$1:$B$10029,MATCH(A20,[1]Лист1!$A$1:$A$10029,0),1)),"",INDEX([1]Лист1!$B$1:$B$10029,MATCH(A20,[1]Лист1!$A$1:$A$10029,0),1))</f>
        <v>5033</v>
      </c>
      <c r="I20" s="28"/>
      <c r="J20" s="21"/>
      <c r="K20" s="23"/>
    </row>
    <row r="21" spans="1:11" s="17" customFormat="1" ht="13.35" customHeight="1" thickBot="1">
      <c r="A21" s="420" t="s">
        <v>1374</v>
      </c>
      <c r="B21" s="354"/>
      <c r="C21" s="310" t="s">
        <v>1398</v>
      </c>
      <c r="D21" s="310">
        <v>720</v>
      </c>
      <c r="E21" s="310">
        <v>1160</v>
      </c>
      <c r="F21" s="310">
        <v>530</v>
      </c>
      <c r="G21" s="374">
        <v>275</v>
      </c>
      <c r="H21" s="282" t="str">
        <f>IF(ISERROR(INDEX([1]Лист1!$B$1:$B$10029,MATCH(A21,[1]Лист1!$A$1:$A$10029,0),1)),"",INDEX([1]Лист1!$B$1:$B$10029,MATCH(A21,[1]Лист1!$A$1:$A$10029,0),1))</f>
        <v>1 405,33</v>
      </c>
      <c r="I21" s="28"/>
      <c r="J21" s="21"/>
      <c r="K21" s="23"/>
    </row>
    <row r="22" spans="1:11" s="17" customFormat="1" ht="13.35" customHeight="1" thickBot="1">
      <c r="A22" s="420" t="s">
        <v>822</v>
      </c>
      <c r="B22" s="354"/>
      <c r="C22" s="300" t="s">
        <v>823</v>
      </c>
      <c r="D22" s="300">
        <v>2970</v>
      </c>
      <c r="E22" s="300">
        <v>1160</v>
      </c>
      <c r="F22" s="300">
        <v>680</v>
      </c>
      <c r="G22" s="370">
        <v>1325</v>
      </c>
      <c r="H22" s="302" t="str">
        <f>IF(ISERROR(INDEX([1]Лист1!$B$1:$B$10029,MATCH(A22,[1]Лист1!$A$1:$A$10029,0),1)),"",INDEX([1]Лист1!$B$1:$B$10029,MATCH(A22,[1]Лист1!$A$1:$A$10029,0),1))</f>
        <v>4 335,00</v>
      </c>
      <c r="I22" s="28"/>
      <c r="J22" s="21"/>
      <c r="K22" s="23"/>
    </row>
    <row r="23" spans="1:11" s="17" customFormat="1" ht="13.35" customHeight="1" thickBot="1">
      <c r="A23" s="420" t="s">
        <v>824</v>
      </c>
      <c r="B23" s="354"/>
      <c r="C23" s="310" t="s">
        <v>825</v>
      </c>
      <c r="D23" s="310">
        <v>2970</v>
      </c>
      <c r="E23" s="310">
        <v>1160</v>
      </c>
      <c r="F23" s="310">
        <v>1000</v>
      </c>
      <c r="G23" s="374">
        <v>1975</v>
      </c>
      <c r="H23" s="282" t="str">
        <f>IF(ISERROR(INDEX([1]Лист1!$B$1:$B$10029,MATCH(A23,[1]Лист1!$A$1:$A$10029,0),1)),"",INDEX([1]Лист1!$B$1:$B$10029,MATCH(A23,[1]Лист1!$A$1:$A$10029,0),1))</f>
        <v>5 619,00</v>
      </c>
      <c r="I23" s="28"/>
      <c r="J23" s="21"/>
      <c r="K23" s="23"/>
    </row>
    <row r="24" spans="1:11" s="17" customFormat="1" ht="13.35" customHeight="1" thickBot="1">
      <c r="A24" s="420" t="s">
        <v>1375</v>
      </c>
      <c r="B24" s="354"/>
      <c r="C24" s="300" t="s">
        <v>1399</v>
      </c>
      <c r="D24" s="300">
        <v>2970</v>
      </c>
      <c r="E24" s="300">
        <v>1160</v>
      </c>
      <c r="F24" s="300">
        <v>1310</v>
      </c>
      <c r="G24" s="370">
        <v>2550</v>
      </c>
      <c r="H24" s="302" t="str">
        <f>IF(ISERROR(INDEX([1]Лист1!$B$1:$B$10029,MATCH(A24,[1]Лист1!$A$1:$A$10029,0),1)),"",INDEX([1]Лист1!$B$1:$B$10029,MATCH(A24,[1]Лист1!$A$1:$A$10029,0),1))</f>
        <v>6 999,78</v>
      </c>
      <c r="I24" s="28"/>
      <c r="J24" s="21"/>
      <c r="K24" s="23"/>
    </row>
    <row r="25" spans="1:11" s="17" customFormat="1" ht="13.35" customHeight="1" thickBot="1">
      <c r="A25" s="420" t="s">
        <v>1376</v>
      </c>
      <c r="B25" s="354"/>
      <c r="C25" s="310" t="s">
        <v>1400</v>
      </c>
      <c r="D25" s="310">
        <v>2970</v>
      </c>
      <c r="E25" s="310">
        <v>1160</v>
      </c>
      <c r="F25" s="310">
        <v>1310</v>
      </c>
      <c r="G25" s="374">
        <v>2550</v>
      </c>
      <c r="H25" s="282" t="str">
        <f>IF(ISERROR(INDEX([1]Лист1!$B$1:$B$10029,MATCH(A25,[1]Лист1!$A$1:$A$10029,0),1)),"",INDEX([1]Лист1!$B$1:$B$10029,MATCH(A25,[1]Лист1!$A$1:$A$10029,0),1))</f>
        <v>7 242,90</v>
      </c>
      <c r="I25" s="28"/>
      <c r="J25" s="21"/>
      <c r="K25" s="23"/>
    </row>
    <row r="26" spans="1:11" s="17" customFormat="1" ht="13.35" customHeight="1" thickBot="1">
      <c r="A26" s="420" t="s">
        <v>1377</v>
      </c>
      <c r="B26" s="354"/>
      <c r="C26" s="300" t="s">
        <v>1401</v>
      </c>
      <c r="D26" s="300">
        <v>2970</v>
      </c>
      <c r="E26" s="300">
        <v>1480</v>
      </c>
      <c r="F26" s="300">
        <v>550</v>
      </c>
      <c r="G26" s="370">
        <v>1650</v>
      </c>
      <c r="H26" s="302" t="str">
        <f>IF(ISERROR(INDEX([1]Лист1!$B$1:$B$10029,MATCH(A26,[1]Лист1!$A$1:$A$10029,0),1)),"",INDEX([1]Лист1!$B$1:$B$10029,MATCH(A26,[1]Лист1!$A$1:$A$10029,0),1))</f>
        <v>4 618,00</v>
      </c>
      <c r="I26" s="28"/>
      <c r="J26" s="21"/>
      <c r="K26" s="23"/>
    </row>
    <row r="27" spans="1:11" s="17" customFormat="1" ht="13.35" customHeight="1" thickBot="1">
      <c r="A27" s="420" t="s">
        <v>826</v>
      </c>
      <c r="B27" s="354"/>
      <c r="C27" s="310" t="s">
        <v>827</v>
      </c>
      <c r="D27" s="310">
        <v>2970</v>
      </c>
      <c r="E27" s="310">
        <v>1480</v>
      </c>
      <c r="F27" s="310">
        <v>550</v>
      </c>
      <c r="G27" s="374">
        <v>1650</v>
      </c>
      <c r="H27" s="282" t="str">
        <f>IF(ISERROR(INDEX([1]Лист1!$B$1:$B$10029,MATCH(A27,[1]Лист1!$A$1:$A$10029,0),1)),"",INDEX([1]Лист1!$B$1:$B$10029,MATCH(A27,[1]Лист1!$A$1:$A$10029,0),1))</f>
        <v>5 527,00</v>
      </c>
      <c r="I27" s="28"/>
      <c r="J27" s="21"/>
      <c r="K27" s="23"/>
    </row>
    <row r="28" spans="1:11" s="17" customFormat="1" ht="13.35" customHeight="1" thickBot="1">
      <c r="A28" s="420" t="s">
        <v>1378</v>
      </c>
      <c r="B28" s="354"/>
      <c r="C28" s="300" t="s">
        <v>1402</v>
      </c>
      <c r="D28" s="300">
        <v>720</v>
      </c>
      <c r="E28" s="300">
        <v>1480</v>
      </c>
      <c r="F28" s="300">
        <v>550</v>
      </c>
      <c r="G28" s="370">
        <v>425</v>
      </c>
      <c r="H28" s="302" t="str">
        <f>IF(ISERROR(INDEX([1]Лист1!$B$1:$B$10029,MATCH(A28,[1]Лист1!$A$1:$A$10029,0),1)),"",INDEX([1]Лист1!$B$1:$B$10029,MATCH(A28,[1]Лист1!$A$1:$A$10029,0),1))</f>
        <v>2 763,50</v>
      </c>
      <c r="I28" s="28"/>
      <c r="J28" s="21"/>
      <c r="K28" s="23"/>
    </row>
    <row r="29" spans="1:11" s="17" customFormat="1" ht="13.35" customHeight="1" thickBot="1">
      <c r="A29" s="420" t="s">
        <v>828</v>
      </c>
      <c r="B29" s="354"/>
      <c r="C29" s="310" t="s">
        <v>829</v>
      </c>
      <c r="D29" s="310">
        <v>2970</v>
      </c>
      <c r="E29" s="310">
        <v>1480</v>
      </c>
      <c r="F29" s="310">
        <v>550</v>
      </c>
      <c r="G29" s="374">
        <v>1650</v>
      </c>
      <c r="H29" s="282" t="str">
        <f>IF(ISERROR(INDEX([1]Лист1!$B$1:$B$10029,MATCH(A29,[1]Лист1!$A$1:$A$10029,0),1)),"",INDEX([1]Лист1!$B$1:$B$10029,MATCH(A29,[1]Лист1!$A$1:$A$10029,0),1))</f>
        <v>6 150,00</v>
      </c>
      <c r="I29" s="28"/>
      <c r="J29" s="21"/>
      <c r="K29" s="23"/>
    </row>
    <row r="30" spans="1:11" s="17" customFormat="1" ht="13.35" customHeight="1" thickBot="1">
      <c r="A30" s="420" t="s">
        <v>830</v>
      </c>
      <c r="B30" s="354"/>
      <c r="C30" s="300" t="s">
        <v>831</v>
      </c>
      <c r="D30" s="300">
        <v>2970</v>
      </c>
      <c r="E30" s="300">
        <v>1480</v>
      </c>
      <c r="F30" s="300">
        <v>700</v>
      </c>
      <c r="G30" s="370">
        <v>1800</v>
      </c>
      <c r="H30" s="302" t="str">
        <f>IF(ISERROR(INDEX([1]Лист1!$B$1:$B$10029,MATCH(A30,[1]Лист1!$A$1:$A$10029,0),1)),"",INDEX([1]Лист1!$B$1:$B$10029,MATCH(A30,[1]Лист1!$A$1:$A$10029,0),1))</f>
        <v>6 080,00</v>
      </c>
      <c r="I30" s="28"/>
      <c r="J30" s="21"/>
      <c r="K30" s="23"/>
    </row>
    <row r="31" spans="1:11" s="17" customFormat="1" ht="13.35" customHeight="1" thickBot="1">
      <c r="A31" s="420" t="s">
        <v>1379</v>
      </c>
      <c r="B31" s="354"/>
      <c r="C31" s="310" t="s">
        <v>1403</v>
      </c>
      <c r="D31" s="310">
        <v>2600</v>
      </c>
      <c r="E31" s="310">
        <v>1480</v>
      </c>
      <c r="F31" s="310">
        <v>700</v>
      </c>
      <c r="G31" s="374">
        <v>1575</v>
      </c>
      <c r="H31" s="282" t="str">
        <f>IF(ISERROR(INDEX([1]Лист1!$B$1:$B$10029,MATCH(A31,[1]Лист1!$A$1:$A$10029,0),1)),"",INDEX([1]Лист1!$B$1:$B$10029,MATCH(A31,[1]Лист1!$A$1:$A$10029,0),1))</f>
        <v>9 985,00</v>
      </c>
      <c r="I31" s="28"/>
      <c r="J31" s="21"/>
      <c r="K31" s="23"/>
    </row>
    <row r="32" spans="1:11" s="17" customFormat="1" ht="13.35" customHeight="1" thickBot="1">
      <c r="A32" s="420" t="s">
        <v>832</v>
      </c>
      <c r="B32" s="354"/>
      <c r="C32" s="300" t="s">
        <v>833</v>
      </c>
      <c r="D32" s="300">
        <v>2970</v>
      </c>
      <c r="E32" s="300">
        <v>1480</v>
      </c>
      <c r="F32" s="300">
        <v>1010</v>
      </c>
      <c r="G32" s="370">
        <v>2400</v>
      </c>
      <c r="H32" s="302" t="str">
        <f>IF(ISERROR(INDEX([1]Лист1!$B$1:$B$10029,MATCH(A32,[1]Лист1!$A$1:$A$10029,0),1)),"",INDEX([1]Лист1!$B$1:$B$10029,MATCH(A32,[1]Лист1!$A$1:$A$10029,0),1))</f>
        <v>9 197,00</v>
      </c>
      <c r="I32" s="28"/>
      <c r="J32" s="21"/>
      <c r="K32" s="23"/>
    </row>
    <row r="33" spans="1:11" s="17" customFormat="1" ht="13.35" customHeight="1" thickBot="1">
      <c r="A33" s="420" t="s">
        <v>1380</v>
      </c>
      <c r="B33" s="354"/>
      <c r="C33" s="310" t="s">
        <v>1404</v>
      </c>
      <c r="D33" s="310">
        <v>2970</v>
      </c>
      <c r="E33" s="310">
        <v>1480</v>
      </c>
      <c r="F33" s="310">
        <v>1010</v>
      </c>
      <c r="G33" s="374">
        <v>2400</v>
      </c>
      <c r="H33" s="282" t="str">
        <f>IF(ISERROR(INDEX([1]Лист1!$B$1:$B$10029,MATCH(A33,[1]Лист1!$A$1:$A$10029,0),1)),"",INDEX([1]Лист1!$B$1:$B$10029,MATCH(A33,[1]Лист1!$A$1:$A$10029,0),1))</f>
        <v>9 841,00</v>
      </c>
      <c r="I33" s="28"/>
      <c r="J33" s="21"/>
      <c r="K33" s="23"/>
    </row>
    <row r="34" spans="1:11" s="17" customFormat="1" ht="13.35" customHeight="1" thickBot="1">
      <c r="A34" s="420" t="s">
        <v>1381</v>
      </c>
      <c r="B34" s="354"/>
      <c r="C34" s="300" t="s">
        <v>1405</v>
      </c>
      <c r="D34" s="300">
        <v>720</v>
      </c>
      <c r="E34" s="300">
        <v>1480</v>
      </c>
      <c r="F34" s="300">
        <v>1010</v>
      </c>
      <c r="G34" s="370">
        <v>600</v>
      </c>
      <c r="H34" s="302" t="str">
        <f>IF(ISERROR(INDEX([1]Лист1!$B$1:$B$10029,MATCH(A34,[1]Лист1!$A$1:$A$10029,0),1)),"",INDEX([1]Лист1!$B$1:$B$10029,MATCH(A34,[1]Лист1!$A$1:$A$10029,0),1))</f>
        <v>4 598,50</v>
      </c>
      <c r="I34" s="28"/>
      <c r="J34" s="21"/>
      <c r="K34" s="23"/>
    </row>
    <row r="35" spans="1:11" s="17" customFormat="1" ht="13.35" customHeight="1" thickBot="1">
      <c r="A35" s="420" t="s">
        <v>834</v>
      </c>
      <c r="B35" s="354"/>
      <c r="C35" s="310" t="s">
        <v>835</v>
      </c>
      <c r="D35" s="310">
        <v>2970</v>
      </c>
      <c r="E35" s="310">
        <v>1480</v>
      </c>
      <c r="F35" s="310">
        <v>1320</v>
      </c>
      <c r="G35" s="374">
        <v>3150</v>
      </c>
      <c r="H35" s="282" t="str">
        <f>IF(ISERROR(INDEX([1]Лист1!$B$1:$B$10029,MATCH(A35,[1]Лист1!$A$1:$A$10029,0),1)),"",INDEX([1]Лист1!$B$1:$B$10029,MATCH(A35,[1]Лист1!$A$1:$A$10029,0),1))</f>
        <v>9 659,50</v>
      </c>
      <c r="I35" s="28"/>
      <c r="J35" s="21"/>
      <c r="K35" s="23"/>
    </row>
    <row r="36" spans="1:11" s="17" customFormat="1" ht="13.35" customHeight="1" thickBot="1">
      <c r="A36" s="420" t="s">
        <v>836</v>
      </c>
      <c r="B36" s="354"/>
      <c r="C36" s="300" t="s">
        <v>837</v>
      </c>
      <c r="D36" s="300">
        <v>2970</v>
      </c>
      <c r="E36" s="300">
        <v>1840</v>
      </c>
      <c r="F36" s="300">
        <v>570</v>
      </c>
      <c r="G36" s="370">
        <v>2325</v>
      </c>
      <c r="H36" s="302" t="str">
        <f>IF(ISERROR(INDEX([1]Лист1!$B$1:$B$10029,MATCH(A36,[1]Лист1!$A$1:$A$10029,0),1)),"",INDEX([1]Лист1!$B$1:$B$10029,MATCH(A36,[1]Лист1!$A$1:$A$10029,0),1))</f>
        <v>8 208,00</v>
      </c>
      <c r="I36" s="28"/>
      <c r="J36" s="21"/>
      <c r="K36" s="23"/>
    </row>
    <row r="37" spans="1:11" s="17" customFormat="1" ht="13.35" customHeight="1" thickBot="1">
      <c r="A37" s="420" t="s">
        <v>838</v>
      </c>
      <c r="B37" s="354"/>
      <c r="C37" s="310" t="s">
        <v>839</v>
      </c>
      <c r="D37" s="310">
        <v>2970</v>
      </c>
      <c r="E37" s="310">
        <v>1840</v>
      </c>
      <c r="F37" s="310">
        <v>720</v>
      </c>
      <c r="G37" s="374">
        <v>2475</v>
      </c>
      <c r="H37" s="282" t="str">
        <f>IF(ISERROR(INDEX([1]Лист1!$B$1:$B$10029,MATCH(A37,[1]Лист1!$A$1:$A$10029,0),1)),"",INDEX([1]Лист1!$B$1:$B$10029,MATCH(A37,[1]Лист1!$A$1:$A$10029,0),1))</f>
        <v>8 795,00</v>
      </c>
      <c r="I37" s="28"/>
      <c r="J37" s="21"/>
      <c r="K37" s="23"/>
    </row>
    <row r="38" spans="1:11" s="17" customFormat="1" ht="13.35" customHeight="1" thickBot="1">
      <c r="A38" s="420" t="s">
        <v>1382</v>
      </c>
      <c r="B38" s="354"/>
      <c r="C38" s="300" t="s">
        <v>1406</v>
      </c>
      <c r="D38" s="300">
        <v>2970</v>
      </c>
      <c r="E38" s="300">
        <v>1840</v>
      </c>
      <c r="F38" s="300">
        <v>720</v>
      </c>
      <c r="G38" s="370">
        <v>2475</v>
      </c>
      <c r="H38" s="302">
        <f>IF(ISERROR(INDEX([1]Лист1!$B$1:$B$10029,MATCH(A38,[1]Лист1!$A$1:$A$10029,0),1)),"",INDEX([1]Лист1!$B$1:$B$10029,MATCH(A38,[1]Лист1!$A$1:$A$10029,0),1))</f>
        <v>9837</v>
      </c>
      <c r="I38" s="28"/>
      <c r="J38" s="21"/>
      <c r="K38" s="23"/>
    </row>
    <row r="39" spans="1:11" s="17" customFormat="1" ht="13.35" customHeight="1" thickBot="1">
      <c r="A39" s="420" t="s">
        <v>840</v>
      </c>
      <c r="B39" s="354"/>
      <c r="C39" s="310" t="s">
        <v>841</v>
      </c>
      <c r="D39" s="310">
        <v>2970</v>
      </c>
      <c r="E39" s="310">
        <v>1840</v>
      </c>
      <c r="F39" s="310">
        <v>1030</v>
      </c>
      <c r="G39" s="374">
        <v>3150</v>
      </c>
      <c r="H39" s="282" t="str">
        <f>IF(ISERROR(INDEX([1]Лист1!$B$1:$B$10029,MATCH(A39,[1]Лист1!$A$1:$A$10029,0),1)),"",INDEX([1]Лист1!$B$1:$B$10029,MATCH(A39,[1]Лист1!$A$1:$A$10029,0),1))</f>
        <v>11 451,00</v>
      </c>
      <c r="I39" s="28"/>
      <c r="J39" s="21"/>
      <c r="K39" s="23"/>
    </row>
    <row r="40" spans="1:11" s="17" customFormat="1" ht="13.35" customHeight="1" thickBot="1">
      <c r="A40" s="420" t="s">
        <v>1383</v>
      </c>
      <c r="B40" s="354"/>
      <c r="C40" s="300" t="s">
        <v>1407</v>
      </c>
      <c r="D40" s="300"/>
      <c r="E40" s="300"/>
      <c r="F40" s="300"/>
      <c r="G40" s="370">
        <v>3150</v>
      </c>
      <c r="H40" s="302" t="str">
        <f>IF(ISERROR(INDEX([1]Лист1!$B$1:$B$10029,MATCH(A40,[1]Лист1!$A$1:$A$10029,0),1)),"",INDEX([1]Лист1!$B$1:$B$10029,MATCH(A40,[1]Лист1!$A$1:$A$10029,0),1))</f>
        <v>13 066,00</v>
      </c>
      <c r="I40" s="28"/>
      <c r="J40" s="21"/>
      <c r="K40" s="23"/>
    </row>
    <row r="41" spans="1:11" s="17" customFormat="1" ht="13.35" customHeight="1" thickBot="1">
      <c r="A41" s="420" t="s">
        <v>842</v>
      </c>
      <c r="B41" s="354"/>
      <c r="C41" s="310" t="s">
        <v>843</v>
      </c>
      <c r="D41" s="310">
        <v>2970</v>
      </c>
      <c r="E41" s="310">
        <v>1840</v>
      </c>
      <c r="F41" s="310">
        <v>1330</v>
      </c>
      <c r="G41" s="374">
        <v>3750</v>
      </c>
      <c r="H41" s="282" t="str">
        <f>IF(ISERROR(INDEX([1]Лист1!$B$1:$B$10029,MATCH(A41,[1]Лист1!$A$1:$A$10029,0),1)),"",INDEX([1]Лист1!$B$1:$B$10029,MATCH(A41,[1]Лист1!$A$1:$A$10029,0),1))</f>
        <v>12 019,00</v>
      </c>
      <c r="I41" s="28"/>
      <c r="J41" s="21"/>
      <c r="K41" s="23"/>
    </row>
    <row r="42" spans="1:11" s="17" customFormat="1" ht="13.35" customHeight="1" thickBot="1">
      <c r="A42" s="420" t="s">
        <v>1384</v>
      </c>
      <c r="B42" s="354"/>
      <c r="C42" s="300" t="s">
        <v>1408</v>
      </c>
      <c r="D42" s="300">
        <v>2970</v>
      </c>
      <c r="E42" s="300">
        <v>2160</v>
      </c>
      <c r="F42" s="300">
        <v>1340</v>
      </c>
      <c r="G42" s="370">
        <v>4425</v>
      </c>
      <c r="H42" s="302" t="str">
        <f>IF(ISERROR(INDEX([1]Лист1!$B$1:$B$10029,MATCH(A42,[1]Лист1!$A$1:$A$10029,0),1)),"",INDEX([1]Лист1!$B$1:$B$10029,MATCH(A42,[1]Лист1!$A$1:$A$10029,0),1))</f>
        <v>14 700,00</v>
      </c>
      <c r="I42" s="28"/>
      <c r="J42" s="21"/>
      <c r="K42" s="23"/>
    </row>
    <row r="43" spans="1:11" s="17" customFormat="1" ht="13.35" customHeight="1" thickBot="1">
      <c r="A43" s="420" t="s">
        <v>1385</v>
      </c>
      <c r="B43" s="354"/>
      <c r="C43" s="310" t="s">
        <v>1409</v>
      </c>
      <c r="D43" s="310">
        <v>720</v>
      </c>
      <c r="E43" s="310">
        <v>2160</v>
      </c>
      <c r="F43" s="310">
        <v>1340</v>
      </c>
      <c r="G43" s="374">
        <v>1100</v>
      </c>
      <c r="H43" s="282" t="str">
        <f>IF(ISERROR(INDEX([1]Лист1!$B$1:$B$10029,MATCH(A43,[1]Лист1!$A$1:$A$10029,0),1)),"",INDEX([1]Лист1!$B$1:$B$10029,MATCH(A43,[1]Лист1!$A$1:$A$10029,0),1))</f>
        <v>3 530,77</v>
      </c>
      <c r="I43" s="28"/>
      <c r="J43" s="21"/>
      <c r="K43" s="23"/>
    </row>
    <row r="44" spans="1:11" s="17" customFormat="1" ht="13.35" customHeight="1" thickBot="1">
      <c r="A44" s="420" t="s">
        <v>1386</v>
      </c>
      <c r="B44" s="354"/>
      <c r="C44" s="300" t="s">
        <v>1410</v>
      </c>
      <c r="D44" s="300">
        <v>2970</v>
      </c>
      <c r="E44" s="300">
        <v>2160</v>
      </c>
      <c r="F44" s="300">
        <v>1640</v>
      </c>
      <c r="G44" s="370">
        <v>5175</v>
      </c>
      <c r="H44" s="302" t="str">
        <f>IF(ISERROR(INDEX([1]Лист1!$B$1:$B$10029,MATCH(A44,[1]Лист1!$A$1:$A$10029,0),1)),"",INDEX([1]Лист1!$B$1:$B$10029,MATCH(A44,[1]Лист1!$A$1:$A$10029,0),1))</f>
        <v>15 426,00</v>
      </c>
      <c r="I44" s="28"/>
      <c r="J44" s="21"/>
      <c r="K44" s="23"/>
    </row>
    <row r="45" spans="1:11" s="17" customFormat="1" ht="13.35" customHeight="1" thickBot="1">
      <c r="A45" s="420" t="s">
        <v>1387</v>
      </c>
      <c r="B45" s="354"/>
      <c r="C45" s="310" t="s">
        <v>1411</v>
      </c>
      <c r="D45" s="310">
        <v>2970</v>
      </c>
      <c r="E45" s="310">
        <v>2460</v>
      </c>
      <c r="F45" s="310">
        <v>740</v>
      </c>
      <c r="G45" s="374">
        <v>3550</v>
      </c>
      <c r="H45" s="282" t="str">
        <f>IF(ISERROR(INDEX([1]Лист1!$B$1:$B$10029,MATCH(A45,[1]Лист1!$A$1:$A$10029,0),1)),"",INDEX([1]Лист1!$B$1:$B$10029,MATCH(A45,[1]Лист1!$A$1:$A$10029,0),1))</f>
        <v>11 320,00</v>
      </c>
      <c r="I45" s="28"/>
      <c r="J45" s="21"/>
      <c r="K45" s="23"/>
    </row>
    <row r="46" spans="1:11" s="17" customFormat="1" ht="13.35" customHeight="1" thickBot="1">
      <c r="A46" s="420" t="s">
        <v>1388</v>
      </c>
      <c r="B46" s="354"/>
      <c r="C46" s="300" t="s">
        <v>1412</v>
      </c>
      <c r="D46" s="300">
        <v>2970</v>
      </c>
      <c r="E46" s="300">
        <v>2460</v>
      </c>
      <c r="F46" s="300">
        <v>1040</v>
      </c>
      <c r="G46" s="370">
        <v>4050</v>
      </c>
      <c r="H46" s="302" t="str">
        <f>IF(ISERROR(INDEX([1]Лист1!$B$1:$B$10029,MATCH(A46,[1]Лист1!$A$1:$A$10029,0),1)),"",INDEX([1]Лист1!$B$1:$B$10029,MATCH(A46,[1]Лист1!$A$1:$A$10029,0),1))</f>
        <v>13 866,00</v>
      </c>
      <c r="I46" s="28"/>
      <c r="J46" s="21"/>
      <c r="K46" s="23"/>
    </row>
    <row r="47" spans="1:11" s="17" customFormat="1" ht="13.35" customHeight="1" thickBot="1">
      <c r="A47" s="420" t="s">
        <v>1389</v>
      </c>
      <c r="B47" s="354"/>
      <c r="C47" s="310" t="s">
        <v>1413</v>
      </c>
      <c r="D47" s="310">
        <v>2970</v>
      </c>
      <c r="E47" s="310">
        <v>2460</v>
      </c>
      <c r="F47" s="310">
        <v>1340</v>
      </c>
      <c r="G47" s="374">
        <v>4725</v>
      </c>
      <c r="H47" s="282" t="str">
        <f>IF(ISERROR(INDEX([1]Лист1!$B$1:$B$10029,MATCH(A47,[1]Лист1!$A$1:$A$10029,0),1)),"",INDEX([1]Лист1!$B$1:$B$10029,MATCH(A47,[1]Лист1!$A$1:$A$10029,0),1))</f>
        <v>15 455,00</v>
      </c>
      <c r="I47" s="28"/>
      <c r="J47" s="21"/>
      <c r="K47" s="23"/>
    </row>
    <row r="48" spans="1:11" s="17" customFormat="1" ht="13.35" customHeight="1" thickBot="1">
      <c r="A48" s="420" t="s">
        <v>1390</v>
      </c>
      <c r="B48" s="354"/>
      <c r="C48" s="300" t="s">
        <v>1414</v>
      </c>
      <c r="D48" s="300">
        <v>2970</v>
      </c>
      <c r="E48" s="300">
        <v>2780</v>
      </c>
      <c r="F48" s="300">
        <v>1660</v>
      </c>
      <c r="G48" s="370">
        <v>6450</v>
      </c>
      <c r="H48" s="302" t="str">
        <f>IF(ISERROR(INDEX([1]Лист1!$B$1:$B$10029,MATCH(A48,[1]Лист1!$A$1:$A$10029,0),1)),"",INDEX([1]Лист1!$B$1:$B$10029,MATCH(A48,[1]Лист1!$A$1:$A$10029,0),1))</f>
        <v>30 235,00</v>
      </c>
      <c r="I48" s="28"/>
      <c r="J48" s="21"/>
      <c r="K48" s="23"/>
    </row>
    <row r="49" spans="1:12" s="17" customFormat="1" ht="12" customHeight="1">
      <c r="A49"/>
      <c r="B49"/>
      <c r="C49"/>
      <c r="D49"/>
      <c r="E49"/>
      <c r="F49"/>
      <c r="G49"/>
      <c r="H49" s="262"/>
      <c r="I49" s="28"/>
      <c r="J49" s="21"/>
      <c r="K49" s="23"/>
    </row>
    <row r="50" spans="1:12" s="17" customFormat="1" ht="12" customHeight="1">
      <c r="A50" s="32"/>
      <c r="B50" s="407"/>
      <c r="C50" s="372" t="s">
        <v>844</v>
      </c>
      <c r="D50" s="26"/>
      <c r="E50" s="26"/>
      <c r="F50" s="26"/>
      <c r="G50" s="39"/>
      <c r="H50" s="311"/>
      <c r="I50" s="373"/>
      <c r="J50" s="21"/>
      <c r="K50" s="23"/>
    </row>
    <row r="51" spans="1:12" s="10" customFormat="1" ht="25.5" customHeight="1" thickBot="1">
      <c r="A51" s="268"/>
      <c r="B51" s="269"/>
      <c r="C51" s="62" t="s">
        <v>1</v>
      </c>
      <c r="D51" s="13" t="s">
        <v>3</v>
      </c>
      <c r="E51" s="13" t="s">
        <v>281</v>
      </c>
      <c r="F51" s="13" t="s">
        <v>808</v>
      </c>
      <c r="G51" s="270" t="s">
        <v>6</v>
      </c>
      <c r="H51" s="271" t="s">
        <v>325</v>
      </c>
      <c r="I51" s="12"/>
      <c r="K51"/>
      <c r="L51"/>
    </row>
    <row r="52" spans="1:12" s="17" customFormat="1" ht="13.35" customHeight="1" thickBot="1">
      <c r="A52" s="420" t="s">
        <v>1415</v>
      </c>
      <c r="B52" s="354"/>
      <c r="C52" s="310" t="s">
        <v>1425</v>
      </c>
      <c r="D52" s="310">
        <v>2990</v>
      </c>
      <c r="E52" s="310">
        <v>280</v>
      </c>
      <c r="F52" s="310">
        <v>280</v>
      </c>
      <c r="G52" s="374">
        <v>325</v>
      </c>
      <c r="H52" s="282" t="str">
        <f>IF(ISERROR(INDEX([1]Лист1!$B$1:$B$10029,MATCH(A52,[1]Лист1!$A$1:$A$10029,0),1)),"",INDEX([1]Лист1!$B$1:$B$10029,MATCH(A52,[1]Лист1!$A$1:$A$10029,0),1))</f>
        <v>1 180,00</v>
      </c>
      <c r="I52" s="21"/>
      <c r="J52" s="21"/>
      <c r="K52" s="23"/>
    </row>
    <row r="53" spans="1:12" s="17" customFormat="1" ht="13.35" customHeight="1" thickBot="1">
      <c r="A53" s="420" t="s">
        <v>1416</v>
      </c>
      <c r="B53" s="354"/>
      <c r="C53" s="300" t="s">
        <v>1426</v>
      </c>
      <c r="D53" s="300">
        <v>740</v>
      </c>
      <c r="E53" s="300">
        <v>580</v>
      </c>
      <c r="F53" s="300">
        <v>880</v>
      </c>
      <c r="G53" s="370">
        <v>375</v>
      </c>
      <c r="H53" s="302" t="str">
        <f>IF(ISERROR(INDEX([1]Лист1!$B$1:$B$10029,MATCH(A53,[1]Лист1!$A$1:$A$10029,0),1)),"",INDEX([1]Лист1!$B$1:$B$10029,MATCH(A53,[1]Лист1!$A$1:$A$10029,0),1))</f>
        <v>1 145,00</v>
      </c>
      <c r="I53" s="21"/>
      <c r="J53" s="21"/>
      <c r="K53" s="23"/>
    </row>
    <row r="54" spans="1:12" s="17" customFormat="1" ht="13.35" customHeight="1" thickBot="1">
      <c r="A54" s="420" t="s">
        <v>1417</v>
      </c>
      <c r="B54" s="354"/>
      <c r="C54" s="310" t="s">
        <v>1427</v>
      </c>
      <c r="D54" s="310">
        <v>2990</v>
      </c>
      <c r="E54" s="310">
        <v>580</v>
      </c>
      <c r="F54" s="310">
        <v>430</v>
      </c>
      <c r="G54" s="374">
        <v>675</v>
      </c>
      <c r="H54" s="282" t="str">
        <f>IF(ISERROR(INDEX([1]Лист1!$B$1:$B$10029,MATCH(A54,[1]Лист1!$A$1:$A$10029,0),1)),"",INDEX([1]Лист1!$B$1:$B$10029,MATCH(A54,[1]Лист1!$A$1:$A$10029,0),1))</f>
        <v>2 964,00</v>
      </c>
      <c r="I54" s="21"/>
      <c r="J54" s="21"/>
      <c r="K54" s="23"/>
    </row>
    <row r="55" spans="1:12" s="17" customFormat="1" ht="13.35" customHeight="1" thickBot="1">
      <c r="A55" s="420" t="s">
        <v>1418</v>
      </c>
      <c r="B55" s="354"/>
      <c r="C55" s="300" t="s">
        <v>1428</v>
      </c>
      <c r="D55" s="300">
        <v>2990</v>
      </c>
      <c r="E55" s="300">
        <v>580</v>
      </c>
      <c r="F55" s="300">
        <v>880</v>
      </c>
      <c r="G55" s="370">
        <v>1475</v>
      </c>
      <c r="H55" s="302" t="str">
        <f>IF(ISERROR(INDEX([1]Лист1!$B$1:$B$10029,MATCH(A55,[1]Лист1!$A$1:$A$10029,0),1)),"",INDEX([1]Лист1!$B$1:$B$10029,MATCH(A55,[1]Лист1!$A$1:$A$10029,0),1))</f>
        <v>4 755,00</v>
      </c>
      <c r="I55" s="21"/>
      <c r="J55" s="21"/>
      <c r="K55" s="23"/>
    </row>
    <row r="56" spans="1:12" s="17" customFormat="1" ht="13.35" customHeight="1" thickBot="1">
      <c r="A56" s="420" t="s">
        <v>1419</v>
      </c>
      <c r="B56" s="354"/>
      <c r="C56" s="310" t="s">
        <v>1429</v>
      </c>
      <c r="D56" s="310">
        <v>2990</v>
      </c>
      <c r="E56" s="310">
        <v>580</v>
      </c>
      <c r="F56" s="310">
        <v>880</v>
      </c>
      <c r="G56" s="374">
        <v>1125</v>
      </c>
      <c r="H56" s="282" t="str">
        <f>IF(ISERROR(INDEX([1]Лист1!$B$1:$B$10029,MATCH(A56,[1]Лист1!$A$1:$A$10029,0),1)),"",INDEX([1]Лист1!$B$1:$B$10029,MATCH(A56,[1]Лист1!$A$1:$A$10029,0),1))</f>
        <v>3 743,00</v>
      </c>
      <c r="I56" s="21"/>
      <c r="J56" s="21"/>
      <c r="K56" s="23"/>
    </row>
    <row r="57" spans="1:12" s="17" customFormat="1" ht="13.35" customHeight="1" thickBot="1">
      <c r="A57" s="420" t="s">
        <v>1420</v>
      </c>
      <c r="B57" s="354"/>
      <c r="C57" s="300" t="s">
        <v>1430</v>
      </c>
      <c r="D57" s="300">
        <v>2990</v>
      </c>
      <c r="E57" s="300">
        <v>580</v>
      </c>
      <c r="F57" s="300">
        <v>880</v>
      </c>
      <c r="G57" s="370">
        <v>1125</v>
      </c>
      <c r="H57" s="302" t="str">
        <f>IF(ISERROR(INDEX([1]Лист1!$B$1:$B$10029,MATCH(A57,[1]Лист1!$A$1:$A$10029,0),1)),"",INDEX([1]Лист1!$B$1:$B$10029,MATCH(A57,[1]Лист1!$A$1:$A$10029,0),1))</f>
        <v>3 810,00</v>
      </c>
      <c r="I57" s="21"/>
      <c r="J57" s="21"/>
      <c r="K57" s="23"/>
    </row>
    <row r="58" spans="1:12" s="17" customFormat="1" ht="13.35" customHeight="1" thickBot="1">
      <c r="A58" s="420" t="s">
        <v>1421</v>
      </c>
      <c r="B58" s="354"/>
      <c r="C58" s="310" t="s">
        <v>1431</v>
      </c>
      <c r="D58" s="310">
        <v>2990</v>
      </c>
      <c r="E58" s="310">
        <v>880</v>
      </c>
      <c r="F58" s="310">
        <v>880</v>
      </c>
      <c r="G58" s="374">
        <v>1700</v>
      </c>
      <c r="H58" s="282" t="str">
        <f>IF(ISERROR(INDEX([1]Лист1!$B$1:$B$10029,MATCH(A58,[1]Лист1!$A$1:$A$10029,0),1)),"",INDEX([1]Лист1!$B$1:$B$10029,MATCH(A58,[1]Лист1!$A$1:$A$10029,0),1))</f>
        <v>5 931,00</v>
      </c>
      <c r="I58" s="21"/>
      <c r="J58" s="21"/>
      <c r="K58" s="23"/>
    </row>
    <row r="59" spans="1:12" s="17" customFormat="1" ht="13.35" customHeight="1" thickBot="1">
      <c r="A59" s="420" t="s">
        <v>845</v>
      </c>
      <c r="B59" s="354"/>
      <c r="C59" s="300" t="s">
        <v>846</v>
      </c>
      <c r="D59" s="300">
        <v>2990</v>
      </c>
      <c r="E59" s="300">
        <v>1780</v>
      </c>
      <c r="F59" s="300">
        <v>880</v>
      </c>
      <c r="G59" s="370">
        <v>2900</v>
      </c>
      <c r="H59" s="302" t="str">
        <f>IF(ISERROR(INDEX([1]Лист1!$B$1:$B$10029,MATCH(A59,[1]Лист1!$A$1:$A$10029,0),1)),"",INDEX([1]Лист1!$B$1:$B$10029,MATCH(A59,[1]Лист1!$A$1:$A$10029,0),1))</f>
        <v>9 007,00</v>
      </c>
      <c r="I59" s="21"/>
      <c r="J59" s="21"/>
      <c r="K59" s="23"/>
    </row>
    <row r="60" spans="1:12" s="17" customFormat="1" ht="13.35" customHeight="1" thickBot="1">
      <c r="A60" s="420" t="s">
        <v>1422</v>
      </c>
      <c r="B60" s="354"/>
      <c r="C60" s="310" t="s">
        <v>1432</v>
      </c>
      <c r="D60" s="310">
        <v>2990</v>
      </c>
      <c r="E60" s="310">
        <v>1180</v>
      </c>
      <c r="F60" s="310">
        <v>430</v>
      </c>
      <c r="G60" s="374">
        <v>1350</v>
      </c>
      <c r="H60" s="282" t="str">
        <f>IF(ISERROR(INDEX([1]Лист1!$B$1:$B$10029,MATCH(A60,[1]Лист1!$A$1:$A$10029,0),1)),"",INDEX([1]Лист1!$B$1:$B$10029,MATCH(A60,[1]Лист1!$A$1:$A$10029,0),1))</f>
        <v>4 303,00</v>
      </c>
      <c r="I60" s="21"/>
      <c r="J60" s="21"/>
      <c r="K60" s="23"/>
    </row>
    <row r="61" spans="1:12" s="17" customFormat="1" ht="13.35" customHeight="1" thickBot="1">
      <c r="A61" s="420" t="s">
        <v>1423</v>
      </c>
      <c r="B61" s="354"/>
      <c r="C61" s="300" t="s">
        <v>1433</v>
      </c>
      <c r="D61" s="300">
        <v>2990</v>
      </c>
      <c r="E61" s="300">
        <v>1480</v>
      </c>
      <c r="F61" s="300">
        <v>580</v>
      </c>
      <c r="G61" s="370">
        <v>1850</v>
      </c>
      <c r="H61" s="302">
        <f>IF(ISERROR(INDEX([1]Лист1!$B$1:$B$10029,MATCH(A61,[1]Лист1!$A$1:$A$10029,0),1)),"",INDEX([1]Лист1!$B$1:$B$10029,MATCH(A61,[1]Лист1!$A$1:$A$10029,0),1))</f>
        <v>5572</v>
      </c>
      <c r="I61" s="21"/>
      <c r="J61" s="21"/>
      <c r="K61" s="23"/>
    </row>
    <row r="62" spans="1:12" s="17" customFormat="1" ht="13.35" customHeight="1" thickBot="1">
      <c r="A62" s="420" t="s">
        <v>1424</v>
      </c>
      <c r="B62" s="354"/>
      <c r="C62" s="310" t="s">
        <v>1434</v>
      </c>
      <c r="D62" s="310">
        <v>2990</v>
      </c>
      <c r="E62" s="310">
        <v>1480</v>
      </c>
      <c r="F62" s="310">
        <v>580</v>
      </c>
      <c r="G62" s="374">
        <v>1850</v>
      </c>
      <c r="H62" s="282">
        <f>IF(ISERROR(INDEX([1]Лист1!$B$1:$B$10029,MATCH(A62,[1]Лист1!$A$1:$A$10029,0),1)),"",INDEX([1]Лист1!$B$1:$B$10029,MATCH(A62,[1]Лист1!$A$1:$A$10029,0),1))</f>
        <v>8401</v>
      </c>
      <c r="I62" s="21"/>
      <c r="J62" s="21"/>
      <c r="K62" s="23"/>
    </row>
    <row r="63" spans="1:12" s="23" customFormat="1" ht="12" customHeight="1">
      <c r="A63"/>
      <c r="B63"/>
      <c r="C63"/>
      <c r="D63"/>
      <c r="E63"/>
      <c r="F63"/>
      <c r="G63"/>
      <c r="H63" s="262"/>
      <c r="I63" s="21"/>
      <c r="J63" s="21"/>
    </row>
    <row r="64" spans="1:12" s="17" customFormat="1" ht="12" customHeight="1">
      <c r="A64" s="32"/>
      <c r="B64" s="407"/>
      <c r="C64" s="372" t="s">
        <v>1447</v>
      </c>
      <c r="D64" s="26"/>
      <c r="E64" s="26"/>
      <c r="F64" s="26"/>
      <c r="G64" s="39"/>
      <c r="H64" s="311"/>
      <c r="I64" s="373"/>
      <c r="J64" s="21"/>
      <c r="K64" s="23"/>
    </row>
    <row r="65" spans="1:244" s="10" customFormat="1" ht="25.5" customHeight="1" thickBot="1">
      <c r="A65" s="268"/>
      <c r="B65" s="269"/>
      <c r="C65" s="62" t="s">
        <v>1</v>
      </c>
      <c r="D65" s="13" t="s">
        <v>3</v>
      </c>
      <c r="E65" s="13" t="s">
        <v>281</v>
      </c>
      <c r="F65" s="13" t="s">
        <v>808</v>
      </c>
      <c r="G65" s="270" t="s">
        <v>6</v>
      </c>
      <c r="H65" s="271" t="s">
        <v>325</v>
      </c>
      <c r="I65" s="12"/>
      <c r="K65"/>
      <c r="L65"/>
    </row>
    <row r="66" spans="1:244" s="23" customFormat="1" ht="12" customHeight="1" thickBot="1">
      <c r="A66" s="420" t="s">
        <v>1435</v>
      </c>
      <c r="B66"/>
      <c r="C66" s="310" t="s">
        <v>1441</v>
      </c>
      <c r="D66" s="310">
        <v>2970</v>
      </c>
      <c r="E66" s="310">
        <v>360</v>
      </c>
      <c r="F66" s="310">
        <v>530</v>
      </c>
      <c r="G66" s="374">
        <v>650</v>
      </c>
      <c r="H66" s="282" t="str">
        <f>IF(ISERROR(INDEX([1]Лист1!$B$1:$B$10029,MATCH(A66,[1]Лист1!$A$1:$A$10029,0),1)),"",INDEX([1]Лист1!$B$1:$B$10029,MATCH(A66,[1]Лист1!$A$1:$A$10029,0),1))</f>
        <v>3 821,00</v>
      </c>
      <c r="I66" s="21"/>
      <c r="J66" s="21"/>
    </row>
    <row r="67" spans="1:244" s="23" customFormat="1" ht="12" customHeight="1" thickBot="1">
      <c r="A67" s="420" t="s">
        <v>1436</v>
      </c>
      <c r="B67"/>
      <c r="C67" s="300" t="s">
        <v>1442</v>
      </c>
      <c r="D67" s="300">
        <v>5970</v>
      </c>
      <c r="E67" s="300">
        <v>460</v>
      </c>
      <c r="F67" s="300">
        <v>530</v>
      </c>
      <c r="G67" s="370">
        <v>1425</v>
      </c>
      <c r="H67" s="302" t="str">
        <f>IF(ISERROR(INDEX([1]Лист1!$B$1:$B$10029,MATCH(A67,[1]Лист1!$A$1:$A$10029,0),1)),"",INDEX([1]Лист1!$B$1:$B$10029,MATCH(A67,[1]Лист1!$A$1:$A$10029,0),1))</f>
        <v>8 169,00</v>
      </c>
      <c r="I67" s="21"/>
      <c r="J67" s="21"/>
    </row>
    <row r="68" spans="1:244" s="23" customFormat="1" ht="12" customHeight="1" thickBot="1">
      <c r="A68" s="420" t="s">
        <v>1437</v>
      </c>
      <c r="B68"/>
      <c r="C68" s="310" t="s">
        <v>1443</v>
      </c>
      <c r="D68" s="310">
        <v>2970</v>
      </c>
      <c r="E68" s="310">
        <v>460</v>
      </c>
      <c r="F68" s="310">
        <v>530</v>
      </c>
      <c r="G68" s="374">
        <v>700</v>
      </c>
      <c r="H68" s="282" t="str">
        <f>IF(ISERROR(INDEX([1]Лист1!$B$1:$B$10029,MATCH(A68,[1]Лист1!$A$1:$A$10029,0),1)),"",INDEX([1]Лист1!$B$1:$B$10029,MATCH(A68,[1]Лист1!$A$1:$A$10029,0),1))</f>
        <v>4 128,00</v>
      </c>
      <c r="I68" s="21"/>
      <c r="J68" s="21"/>
    </row>
    <row r="69" spans="1:244" s="23" customFormat="1" ht="12" customHeight="1" thickBot="1">
      <c r="A69" s="420" t="s">
        <v>1438</v>
      </c>
      <c r="B69"/>
      <c r="C69" s="300" t="s">
        <v>1444</v>
      </c>
      <c r="D69" s="300">
        <v>2970</v>
      </c>
      <c r="E69" s="300">
        <v>630</v>
      </c>
      <c r="F69" s="300">
        <v>680</v>
      </c>
      <c r="G69" s="370">
        <v>1000</v>
      </c>
      <c r="H69" s="302" t="str">
        <f>IF(ISERROR(INDEX([1]Лист1!$B$1:$B$10029,MATCH(A69,[1]Лист1!$A$1:$A$10029,0),1)),"",INDEX([1]Лист1!$B$1:$B$10029,MATCH(A69,[1]Лист1!$A$1:$A$10029,0),1))</f>
        <v>5 842,00</v>
      </c>
      <c r="I69" s="21"/>
      <c r="J69" s="21"/>
    </row>
    <row r="70" spans="1:244" s="23" customFormat="1" ht="12" customHeight="1" thickBot="1">
      <c r="A70" s="420" t="s">
        <v>1439</v>
      </c>
      <c r="B70"/>
      <c r="C70" s="310" t="s">
        <v>1445</v>
      </c>
      <c r="D70" s="310">
        <v>5970</v>
      </c>
      <c r="E70" s="310">
        <v>1440</v>
      </c>
      <c r="F70" s="310">
        <v>1000</v>
      </c>
      <c r="G70" s="374">
        <v>4575</v>
      </c>
      <c r="H70" s="282" t="str">
        <f>IF(ISERROR(INDEX([1]Лист1!$B$1:$B$10029,MATCH(A70,[1]Лист1!$A$1:$A$10029,0),1)),"",INDEX([1]Лист1!$B$1:$B$10029,MATCH(A70,[1]Лист1!$A$1:$A$10029,0),1))</f>
        <v>16 033,00</v>
      </c>
      <c r="I70" s="21"/>
      <c r="J70" s="21"/>
    </row>
    <row r="71" spans="1:244" s="23" customFormat="1" ht="12" customHeight="1" thickBot="1">
      <c r="A71" s="420" t="s">
        <v>1440</v>
      </c>
      <c r="B71"/>
      <c r="C71" s="300" t="s">
        <v>1446</v>
      </c>
      <c r="D71" s="300">
        <v>2970</v>
      </c>
      <c r="E71" s="300">
        <v>1440</v>
      </c>
      <c r="F71" s="300">
        <v>1000</v>
      </c>
      <c r="G71" s="370">
        <v>2275</v>
      </c>
      <c r="H71" s="302" t="str">
        <f>IF(ISERROR(INDEX([1]Лист1!$B$1:$B$10029,MATCH(A71,[1]Лист1!$A$1:$A$10029,0),1)),"",INDEX([1]Лист1!$B$1:$B$10029,MATCH(A71,[1]Лист1!$A$1:$A$10029,0),1))</f>
        <v>7 780,00</v>
      </c>
      <c r="I71" s="21"/>
      <c r="J71" s="21"/>
    </row>
    <row r="72" spans="1:244" s="23" customFormat="1" ht="12" customHeight="1">
      <c r="A72"/>
      <c r="B72"/>
      <c r="C72"/>
      <c r="D72"/>
      <c r="E72"/>
      <c r="F72"/>
      <c r="G72"/>
      <c r="H72" s="262"/>
      <c r="I72" s="21"/>
      <c r="J72" s="21"/>
    </row>
    <row r="73" spans="1:244" s="23" customFormat="1" ht="12" customHeight="1">
      <c r="A73"/>
      <c r="B73"/>
      <c r="C73"/>
      <c r="D73"/>
      <c r="E73"/>
      <c r="F73"/>
      <c r="G73"/>
      <c r="H73" s="262"/>
      <c r="I73" s="21"/>
      <c r="J73" s="21"/>
    </row>
    <row r="74" spans="1:244" s="23" customFormat="1" ht="12" customHeight="1">
      <c r="A74"/>
      <c r="B74"/>
      <c r="C74"/>
      <c r="D74"/>
      <c r="E74"/>
      <c r="F74"/>
      <c r="G74"/>
      <c r="H74" s="262"/>
      <c r="I74" s="21"/>
      <c r="J74" s="21"/>
    </row>
    <row r="75" spans="1:244" s="23" customFormat="1" ht="12" customHeight="1">
      <c r="A75"/>
      <c r="B75"/>
      <c r="C75"/>
      <c r="D75"/>
      <c r="E75"/>
      <c r="F75"/>
      <c r="G75"/>
      <c r="H75" s="262"/>
      <c r="I75" s="21"/>
      <c r="J75" s="21"/>
    </row>
    <row r="76" spans="1:244" s="23" customFormat="1" ht="12" customHeight="1">
      <c r="A76"/>
      <c r="B76"/>
      <c r="C76"/>
      <c r="D76"/>
      <c r="E76"/>
      <c r="F76"/>
      <c r="G76"/>
      <c r="H76" s="262"/>
      <c r="I76" s="21"/>
      <c r="J76" s="21"/>
    </row>
    <row r="77" spans="1:244" s="23" customFormat="1" ht="12" customHeight="1">
      <c r="A77"/>
      <c r="B77"/>
      <c r="C77"/>
      <c r="D77"/>
      <c r="E77"/>
      <c r="F77"/>
      <c r="G77"/>
      <c r="H77" s="262"/>
      <c r="I77" s="21"/>
      <c r="J77" s="21"/>
    </row>
    <row r="78" spans="1:244" ht="36" customHeight="1">
      <c r="A78"/>
      <c r="B78"/>
      <c r="C78" s="264" t="s">
        <v>805</v>
      </c>
      <c r="D78" s="264"/>
      <c r="E78"/>
      <c r="F78"/>
      <c r="G78"/>
      <c r="I78" s="317"/>
      <c r="K78"/>
      <c r="L78"/>
      <c r="IH78"/>
      <c r="II78"/>
      <c r="IJ78"/>
    </row>
    <row r="79" spans="1:244" ht="12.75" customHeight="1">
      <c r="A79"/>
      <c r="B79"/>
      <c r="C79" s="264"/>
      <c r="D79" s="264"/>
      <c r="E79"/>
      <c r="F79"/>
      <c r="G79"/>
      <c r="I79" s="317"/>
      <c r="K79"/>
      <c r="L79"/>
      <c r="IH79"/>
      <c r="II79"/>
      <c r="IJ79"/>
    </row>
    <row r="80" spans="1:244" ht="12.75" customHeight="1">
      <c r="A80" s="303"/>
      <c r="B80" s="401"/>
      <c r="C80" s="365" t="s">
        <v>806</v>
      </c>
      <c r="D80" s="305"/>
      <c r="E80" s="305"/>
      <c r="F80" s="305"/>
      <c r="G80" s="366"/>
      <c r="H80" s="367"/>
      <c r="I80" s="317"/>
      <c r="K80"/>
      <c r="L80"/>
      <c r="IH80"/>
      <c r="II80"/>
      <c r="IJ80"/>
    </row>
    <row r="81" spans="1:12" s="23" customFormat="1" ht="12" customHeight="1">
      <c r="A81"/>
      <c r="B81"/>
      <c r="C81"/>
      <c r="D81"/>
      <c r="E81"/>
      <c r="F81"/>
      <c r="G81"/>
      <c r="H81" s="262"/>
      <c r="I81" s="21"/>
      <c r="J81" s="21"/>
    </row>
    <row r="82" spans="1:12" s="377" customFormat="1" ht="12" customHeight="1">
      <c r="A82"/>
      <c r="B82" s="408"/>
      <c r="C82" s="375" t="s">
        <v>847</v>
      </c>
      <c r="D82"/>
      <c r="E82"/>
      <c r="F82"/>
      <c r="G82"/>
      <c r="H82" s="262"/>
      <c r="I82" s="21"/>
      <c r="J82" s="21"/>
      <c r="K82" s="23"/>
      <c r="L82" s="376"/>
    </row>
    <row r="83" spans="1:12" s="10" customFormat="1" ht="25.5" customHeight="1">
      <c r="A83" s="268"/>
      <c r="B83" s="269"/>
      <c r="C83" s="62" t="s">
        <v>1</v>
      </c>
      <c r="D83" s="13" t="s">
        <v>3</v>
      </c>
      <c r="E83" s="13" t="s">
        <v>281</v>
      </c>
      <c r="F83" s="13" t="s">
        <v>282</v>
      </c>
      <c r="G83" s="270" t="s">
        <v>6</v>
      </c>
      <c r="H83" s="271" t="s">
        <v>325</v>
      </c>
      <c r="I83" s="12"/>
      <c r="K83"/>
      <c r="L83" s="378"/>
    </row>
    <row r="84" spans="1:12" ht="12" customHeight="1">
      <c r="A84" t="s">
        <v>848</v>
      </c>
      <c r="B84"/>
      <c r="C84" s="374" t="s">
        <v>849</v>
      </c>
      <c r="D84" s="374">
        <v>740</v>
      </c>
      <c r="E84" s="374">
        <v>420</v>
      </c>
      <c r="F84" s="374">
        <v>50</v>
      </c>
      <c r="G84" s="374">
        <v>50</v>
      </c>
      <c r="H84" s="282">
        <f>IF(ISERROR(INDEX([1]Лист1!$B$1:$B$10029,MATCH(A84,[1]Лист1!$A$1:$A$10029,0),1)),"",INDEX([1]Лист1!$B$1:$B$10029,MATCH(A84,[1]Лист1!$A$1:$A$10029,0),1))</f>
        <v>276</v>
      </c>
    </row>
    <row r="85" spans="1:12" ht="12" customHeight="1">
      <c r="A85" t="s">
        <v>850</v>
      </c>
      <c r="B85"/>
      <c r="C85" s="371" t="s">
        <v>851</v>
      </c>
      <c r="D85" s="371">
        <v>740</v>
      </c>
      <c r="E85" s="371">
        <v>450</v>
      </c>
      <c r="F85" s="371">
        <v>100</v>
      </c>
      <c r="G85" s="371">
        <v>75</v>
      </c>
      <c r="H85" s="302">
        <f>IF(ISERROR(INDEX([1]Лист1!$B$1:$B$10029,MATCH(A85,[1]Лист1!$A$1:$A$10029,0),1)),"",INDEX([1]Лист1!$B$1:$B$10029,MATCH(A85,[1]Лист1!$A$1:$A$10029,0),1))</f>
        <v>388</v>
      </c>
    </row>
    <row r="86" spans="1:12" ht="12" customHeight="1">
      <c r="A86" t="s">
        <v>1472</v>
      </c>
      <c r="B86"/>
      <c r="C86" s="374" t="s">
        <v>1492</v>
      </c>
      <c r="D86" s="374">
        <v>740</v>
      </c>
      <c r="E86" s="374">
        <v>570</v>
      </c>
      <c r="F86" s="374">
        <v>50</v>
      </c>
      <c r="G86" s="374">
        <v>50</v>
      </c>
      <c r="H86" s="282">
        <f>IF(ISERROR(INDEX([1]Лист1!$B$1:$B$10029,MATCH(A86,[1]Лист1!$A$1:$A$10029,0),1)),"",INDEX([1]Лист1!$B$1:$B$10029,MATCH(A86,[1]Лист1!$A$1:$A$10029,0),1))</f>
        <v>275</v>
      </c>
    </row>
    <row r="87" spans="1:12" ht="12" customHeight="1">
      <c r="A87" t="s">
        <v>852</v>
      </c>
      <c r="B87"/>
      <c r="C87" s="371" t="s">
        <v>853</v>
      </c>
      <c r="D87" s="371">
        <v>740</v>
      </c>
      <c r="E87" s="371">
        <v>570</v>
      </c>
      <c r="F87" s="371">
        <v>50</v>
      </c>
      <c r="G87" s="371">
        <v>50</v>
      </c>
      <c r="H87" s="302">
        <f>IF(ISERROR(INDEX([1]Лист1!$B$1:$B$10029,MATCH(A87,[1]Лист1!$A$1:$A$10029,0),1)),"",INDEX([1]Лист1!$B$1:$B$10029,MATCH(A87,[1]Лист1!$A$1:$A$10029,0),1))</f>
        <v>434</v>
      </c>
    </row>
    <row r="88" spans="1:12" ht="12" customHeight="1">
      <c r="A88" t="s">
        <v>854</v>
      </c>
      <c r="B88"/>
      <c r="C88" s="374" t="s">
        <v>855</v>
      </c>
      <c r="D88" s="374">
        <v>740</v>
      </c>
      <c r="E88" s="374">
        <v>570</v>
      </c>
      <c r="F88" s="374">
        <v>100</v>
      </c>
      <c r="G88" s="374">
        <v>100</v>
      </c>
      <c r="H88" s="282">
        <f>IF(ISERROR(INDEX([1]Лист1!$B$1:$B$10029,MATCH(A88,[1]Лист1!$A$1:$A$10029,0),1)),"",INDEX([1]Лист1!$B$1:$B$10029,MATCH(A88,[1]Лист1!$A$1:$A$10029,0),1))</f>
        <v>670</v>
      </c>
    </row>
    <row r="89" spans="1:12" ht="12" customHeight="1">
      <c r="A89" t="s">
        <v>856</v>
      </c>
      <c r="B89"/>
      <c r="C89" s="371" t="s">
        <v>857</v>
      </c>
      <c r="D89" s="371">
        <v>2990</v>
      </c>
      <c r="E89" s="371">
        <v>780</v>
      </c>
      <c r="F89" s="371">
        <v>70</v>
      </c>
      <c r="G89" s="371">
        <v>400</v>
      </c>
      <c r="H89" s="302" t="str">
        <f>IF(ISERROR(INDEX([1]Лист1!$B$1:$B$10029,MATCH(A89,[1]Лист1!$A$1:$A$10029,0),1)),"",INDEX([1]Лист1!$B$1:$B$10029,MATCH(A89,[1]Лист1!$A$1:$A$10029,0),1))</f>
        <v>1 317,00</v>
      </c>
    </row>
    <row r="90" spans="1:12" ht="12" customHeight="1">
      <c r="A90" t="s">
        <v>1473</v>
      </c>
      <c r="B90"/>
      <c r="C90" s="374" t="s">
        <v>1493</v>
      </c>
      <c r="D90" s="374">
        <v>1495</v>
      </c>
      <c r="E90" s="374">
        <v>780</v>
      </c>
      <c r="F90" s="374">
        <v>70</v>
      </c>
      <c r="G90" s="374">
        <v>200</v>
      </c>
      <c r="H90" s="282">
        <f>IF(ISERROR(INDEX([1]Лист1!$B$1:$B$10029,MATCH(A90,[1]Лист1!$A$1:$A$10029,0),1)),"",INDEX([1]Лист1!$B$1:$B$10029,MATCH(A90,[1]Лист1!$A$1:$A$10029,0),1))</f>
        <v>658.5</v>
      </c>
    </row>
    <row r="91" spans="1:12" ht="12" customHeight="1">
      <c r="A91" t="s">
        <v>858</v>
      </c>
      <c r="B91"/>
      <c r="C91" s="371" t="s">
        <v>859</v>
      </c>
      <c r="D91" s="371">
        <v>740</v>
      </c>
      <c r="E91" s="371">
        <v>780</v>
      </c>
      <c r="F91" s="371">
        <v>70</v>
      </c>
      <c r="G91" s="371">
        <v>100</v>
      </c>
      <c r="H91" s="302">
        <f>IF(ISERROR(INDEX([1]Лист1!$B$1:$B$10029,MATCH(A91,[1]Лист1!$A$1:$A$10029,0),1)),"",INDEX([1]Лист1!$B$1:$B$10029,MATCH(A91,[1]Лист1!$A$1:$A$10029,0),1))</f>
        <v>411.56</v>
      </c>
    </row>
    <row r="92" spans="1:12" ht="12" customHeight="1">
      <c r="A92" t="s">
        <v>1474</v>
      </c>
      <c r="B92"/>
      <c r="C92" s="374" t="s">
        <v>860</v>
      </c>
      <c r="D92" s="374">
        <v>2990</v>
      </c>
      <c r="E92" s="374">
        <v>780</v>
      </c>
      <c r="F92" s="374">
        <v>70</v>
      </c>
      <c r="G92" s="374">
        <v>400</v>
      </c>
      <c r="H92" s="282" t="str">
        <f>IF(ISERROR(INDEX([1]Лист1!$B$1:$B$10029,MATCH(A92,[1]Лист1!$A$1:$A$10029,0),1)),"",INDEX([1]Лист1!$B$1:$B$10029,MATCH(A92,[1]Лист1!$A$1:$A$10029,0),1))</f>
        <v>1 270,00</v>
      </c>
    </row>
    <row r="93" spans="1:12" ht="12" customHeight="1">
      <c r="A93" t="s">
        <v>861</v>
      </c>
      <c r="B93"/>
      <c r="C93" s="371" t="s">
        <v>862</v>
      </c>
      <c r="D93" s="371">
        <v>2990</v>
      </c>
      <c r="E93" s="371">
        <v>780</v>
      </c>
      <c r="F93" s="371">
        <v>120</v>
      </c>
      <c r="G93" s="371">
        <v>700</v>
      </c>
      <c r="H93" s="302" t="str">
        <f>IF(ISERROR(INDEX([1]Лист1!$B$1:$B$10029,MATCH(A93,[1]Лист1!$A$1:$A$10029,0),1)),"",INDEX([1]Лист1!$B$1:$B$10029,MATCH(A93,[1]Лист1!$A$1:$A$10029,0),1))</f>
        <v>1 966,00</v>
      </c>
    </row>
    <row r="94" spans="1:12" ht="12" customHeight="1">
      <c r="A94" t="s">
        <v>863</v>
      </c>
      <c r="B94"/>
      <c r="C94" s="374" t="s">
        <v>864</v>
      </c>
      <c r="D94" s="374">
        <v>740</v>
      </c>
      <c r="E94" s="374">
        <v>780</v>
      </c>
      <c r="F94" s="374">
        <v>120</v>
      </c>
      <c r="G94" s="374">
        <v>175</v>
      </c>
      <c r="H94" s="282">
        <f>IF(ISERROR(INDEX([1]Лист1!$B$1:$B$10029,MATCH(A94,[1]Лист1!$A$1:$A$10029,0),1)),"",INDEX([1]Лист1!$B$1:$B$10029,MATCH(A94,[1]Лист1!$A$1:$A$10029,0),1))</f>
        <v>490</v>
      </c>
    </row>
    <row r="95" spans="1:12" ht="12" customHeight="1">
      <c r="A95" t="s">
        <v>1475</v>
      </c>
      <c r="B95"/>
      <c r="C95" s="371" t="s">
        <v>1494</v>
      </c>
      <c r="D95" s="371">
        <v>740</v>
      </c>
      <c r="E95" s="371">
        <v>1160</v>
      </c>
      <c r="F95" s="371">
        <v>70</v>
      </c>
      <c r="G95" s="371">
        <v>150</v>
      </c>
      <c r="H95" s="302">
        <f>IF(ISERROR(INDEX([1]Лист1!$B$1:$B$10029,MATCH(A95,[1]Лист1!$A$1:$A$10029,0),1)),"",INDEX([1]Лист1!$B$1:$B$10029,MATCH(A95,[1]Лист1!$A$1:$A$10029,0),1))</f>
        <v>854</v>
      </c>
    </row>
    <row r="96" spans="1:12" ht="12" customHeight="1">
      <c r="A96" t="s">
        <v>865</v>
      </c>
      <c r="B96"/>
      <c r="C96" s="374" t="s">
        <v>866</v>
      </c>
      <c r="D96" s="374">
        <v>2990</v>
      </c>
      <c r="E96" s="374">
        <v>1160</v>
      </c>
      <c r="F96" s="374">
        <v>100</v>
      </c>
      <c r="G96" s="374">
        <v>875</v>
      </c>
      <c r="H96" s="282" t="str">
        <f>IF(ISERROR(INDEX([1]Лист1!$B$1:$B$10029,MATCH(A96,[1]Лист1!$A$1:$A$10029,0),1)),"",INDEX([1]Лист1!$B$1:$B$10029,MATCH(A96,[1]Лист1!$A$1:$A$10029,0),1))</f>
        <v>2 490,00</v>
      </c>
    </row>
    <row r="97" spans="1:8" ht="12" customHeight="1">
      <c r="A97" t="s">
        <v>1476</v>
      </c>
      <c r="B97"/>
      <c r="C97" s="308" t="s">
        <v>1495</v>
      </c>
      <c r="D97" s="284">
        <v>1495</v>
      </c>
      <c r="E97" s="284">
        <v>1160</v>
      </c>
      <c r="F97" s="284">
        <v>100</v>
      </c>
      <c r="G97" s="370">
        <v>438</v>
      </c>
      <c r="H97" s="302" t="str">
        <f>IF(ISERROR(INDEX([1]Лист1!$B$1:$B$10029,MATCH(A97,[1]Лист1!$A$1:$A$10029,0),1)),"",INDEX([1]Лист1!$B$1:$B$10029,MATCH(A97,[1]Лист1!$A$1:$A$10029,0),1))</f>
        <v>1 245,00</v>
      </c>
    </row>
    <row r="98" spans="1:8" ht="12" customHeight="1">
      <c r="A98" t="s">
        <v>1477</v>
      </c>
      <c r="B98"/>
      <c r="C98" s="309" t="s">
        <v>1496</v>
      </c>
      <c r="D98" s="281">
        <v>740</v>
      </c>
      <c r="E98" s="281">
        <v>1160</v>
      </c>
      <c r="F98" s="281">
        <v>100</v>
      </c>
      <c r="G98" s="369">
        <v>225</v>
      </c>
      <c r="H98" s="282">
        <f>IF(ISERROR(INDEX([1]Лист1!$B$1:$B$10029,MATCH(A98,[1]Лист1!$A$1:$A$10029,0),1)),"",INDEX([1]Лист1!$B$1:$B$10029,MATCH(A98,[1]Лист1!$A$1:$A$10029,0),1))</f>
        <v>711.43</v>
      </c>
    </row>
    <row r="99" spans="1:8" ht="12" customHeight="1">
      <c r="A99" t="s">
        <v>867</v>
      </c>
      <c r="B99"/>
      <c r="C99" s="308" t="s">
        <v>868</v>
      </c>
      <c r="D99" s="284">
        <v>2990</v>
      </c>
      <c r="E99" s="284">
        <v>1160</v>
      </c>
      <c r="F99" s="284">
        <v>120</v>
      </c>
      <c r="G99" s="370">
        <v>1050</v>
      </c>
      <c r="H99" s="302" t="str">
        <f>IF(ISERROR(INDEX([1]Лист1!$B$1:$B$10029,MATCH(A99,[1]Лист1!$A$1:$A$10029,0),1)),"",INDEX([1]Лист1!$B$1:$B$10029,MATCH(A99,[1]Лист1!$A$1:$A$10029,0),1))</f>
        <v>3 043,00</v>
      </c>
    </row>
    <row r="100" spans="1:8" ht="12" customHeight="1">
      <c r="A100" t="s">
        <v>1478</v>
      </c>
      <c r="B100"/>
      <c r="C100" s="309" t="s">
        <v>1497</v>
      </c>
      <c r="D100" s="281">
        <v>2990</v>
      </c>
      <c r="E100" s="281">
        <v>1160</v>
      </c>
      <c r="F100" s="281">
        <v>120</v>
      </c>
      <c r="G100" s="369">
        <v>1050</v>
      </c>
      <c r="H100" s="282" t="str">
        <f>IF(ISERROR(INDEX([1]Лист1!$B$1:$B$10029,MATCH(A100,[1]Лист1!$A$1:$A$10029,0),1)),"",INDEX([1]Лист1!$B$1:$B$10029,MATCH(A100,[1]Лист1!$A$1:$A$10029,0),1))</f>
        <v>3 215,63</v>
      </c>
    </row>
    <row r="101" spans="1:8" ht="12" customHeight="1">
      <c r="A101" t="s">
        <v>869</v>
      </c>
      <c r="B101"/>
      <c r="C101" s="308" t="s">
        <v>870</v>
      </c>
      <c r="D101" s="284">
        <v>740</v>
      </c>
      <c r="E101" s="284">
        <v>1160</v>
      </c>
      <c r="F101" s="284">
        <v>120</v>
      </c>
      <c r="G101" s="370">
        <v>250</v>
      </c>
      <c r="H101" s="302">
        <f>IF(ISERROR(INDEX([1]Лист1!$B$1:$B$10029,MATCH(A101,[1]Лист1!$A$1:$A$10029,0),1)),"",INDEX([1]Лист1!$B$1:$B$10029,MATCH(A101,[1]Лист1!$A$1:$A$10029,0),1))</f>
        <v>950.94</v>
      </c>
    </row>
    <row r="102" spans="1:8" ht="12" customHeight="1">
      <c r="A102" t="s">
        <v>1479</v>
      </c>
      <c r="B102"/>
      <c r="C102" s="310" t="s">
        <v>1498</v>
      </c>
      <c r="D102" s="310">
        <v>2990</v>
      </c>
      <c r="E102" s="310">
        <v>1480</v>
      </c>
      <c r="F102" s="310">
        <v>70</v>
      </c>
      <c r="G102" s="369">
        <v>775</v>
      </c>
      <c r="H102" s="282" t="str">
        <f>IF(ISERROR(INDEX([1]Лист1!$B$1:$B$10029,MATCH(A102,[1]Лист1!$A$1:$A$10029,0),1)),"",INDEX([1]Лист1!$B$1:$B$10029,MATCH(A102,[1]Лист1!$A$1:$A$10029,0),1))</f>
        <v>2 412,00</v>
      </c>
    </row>
    <row r="103" spans="1:8" ht="12" customHeight="1">
      <c r="A103" t="s">
        <v>1480</v>
      </c>
      <c r="B103"/>
      <c r="C103" s="308" t="s">
        <v>1499</v>
      </c>
      <c r="D103" s="284">
        <v>740</v>
      </c>
      <c r="E103" s="284">
        <v>1480</v>
      </c>
      <c r="F103" s="284">
        <v>70</v>
      </c>
      <c r="G103" s="370">
        <v>200</v>
      </c>
      <c r="H103" s="302">
        <f>IF(ISERROR(INDEX([1]Лист1!$B$1:$B$10029,MATCH(A103,[1]Лист1!$A$1:$A$10029,0),1)),"",INDEX([1]Лист1!$B$1:$B$10029,MATCH(A103,[1]Лист1!$A$1:$A$10029,0),1))</f>
        <v>754</v>
      </c>
    </row>
    <row r="104" spans="1:8" ht="12" customHeight="1">
      <c r="A104" t="s">
        <v>871</v>
      </c>
      <c r="B104"/>
      <c r="C104" s="309" t="s">
        <v>1500</v>
      </c>
      <c r="D104" s="281">
        <v>2990</v>
      </c>
      <c r="E104" s="281">
        <v>1480</v>
      </c>
      <c r="F104" s="281">
        <v>70</v>
      </c>
      <c r="G104" s="369">
        <v>775</v>
      </c>
      <c r="H104" s="282" t="str">
        <f>IF(ISERROR(INDEX([1]Лист1!$B$1:$B$10029,MATCH(A104,[1]Лист1!$A$1:$A$10029,0),1)),"",INDEX([1]Лист1!$B$1:$B$10029,MATCH(A104,[1]Лист1!$A$1:$A$10029,0),1))</f>
        <v>2 701,00</v>
      </c>
    </row>
    <row r="105" spans="1:8" ht="12" customHeight="1">
      <c r="A105" t="s">
        <v>1481</v>
      </c>
      <c r="B105"/>
      <c r="C105" s="308" t="s">
        <v>1501</v>
      </c>
      <c r="D105" s="284">
        <v>740</v>
      </c>
      <c r="E105" s="284">
        <v>1480</v>
      </c>
      <c r="F105" s="284">
        <v>70</v>
      </c>
      <c r="G105" s="370">
        <v>193</v>
      </c>
      <c r="H105" s="302">
        <f>IF(ISERROR(INDEX([1]Лист1!$B$1:$B$10029,MATCH(A105,[1]Лист1!$A$1:$A$10029,0),1)),"",INDEX([1]Лист1!$B$1:$B$10029,MATCH(A105,[1]Лист1!$A$1:$A$10029,0),1))</f>
        <v>844</v>
      </c>
    </row>
    <row r="106" spans="1:8" ht="12" customHeight="1">
      <c r="A106" t="s">
        <v>872</v>
      </c>
      <c r="B106"/>
      <c r="C106" s="309" t="s">
        <v>873</v>
      </c>
      <c r="D106" s="281">
        <v>2990</v>
      </c>
      <c r="E106" s="281">
        <v>1480</v>
      </c>
      <c r="F106" s="281">
        <v>100</v>
      </c>
      <c r="G106" s="369">
        <v>1100</v>
      </c>
      <c r="H106" s="282" t="str">
        <f>IF(ISERROR(INDEX([1]Лист1!$B$1:$B$10029,MATCH(A106,[1]Лист1!$A$1:$A$10029,0),1)),"",INDEX([1]Лист1!$B$1:$B$10029,MATCH(A106,[1]Лист1!$A$1:$A$10029,0),1))</f>
        <v>3 326,00</v>
      </c>
    </row>
    <row r="107" spans="1:8" ht="12" customHeight="1">
      <c r="A107" t="s">
        <v>874</v>
      </c>
      <c r="B107"/>
      <c r="C107" s="308" t="s">
        <v>875</v>
      </c>
      <c r="D107" s="284">
        <v>740</v>
      </c>
      <c r="E107" s="284">
        <v>1480</v>
      </c>
      <c r="F107" s="284">
        <v>100</v>
      </c>
      <c r="G107" s="370">
        <v>275</v>
      </c>
      <c r="H107" s="302" t="str">
        <f>IF(ISERROR(INDEX([1]Лист1!$B$1:$B$10029,MATCH(A107,[1]Лист1!$A$1:$A$10029,0),1)),"",INDEX([1]Лист1!$B$1:$B$10029,MATCH(A107,[1]Лист1!$A$1:$A$10029,0),1))</f>
        <v>1 039,38</v>
      </c>
    </row>
    <row r="108" spans="1:8" ht="12" customHeight="1">
      <c r="A108" t="s">
        <v>1482</v>
      </c>
      <c r="B108"/>
      <c r="C108" s="309" t="s">
        <v>1502</v>
      </c>
      <c r="D108" s="281">
        <v>2990</v>
      </c>
      <c r="E108" s="281">
        <v>1480</v>
      </c>
      <c r="F108" s="281">
        <v>160</v>
      </c>
      <c r="G108" s="369">
        <v>1775</v>
      </c>
      <c r="H108" s="282" t="str">
        <f>IF(ISERROR(INDEX([1]Лист1!$B$1:$B$10029,MATCH(A108,[1]Лист1!$A$1:$A$10029,0),1)),"",INDEX([1]Лист1!$B$1:$B$10029,MATCH(A108,[1]Лист1!$A$1:$A$10029,0),1))</f>
        <v>4 595,00</v>
      </c>
    </row>
    <row r="109" spans="1:8" ht="12" customHeight="1">
      <c r="A109" t="s">
        <v>1483</v>
      </c>
      <c r="B109"/>
      <c r="C109" s="308" t="s">
        <v>1503</v>
      </c>
      <c r="D109" s="284">
        <v>740</v>
      </c>
      <c r="E109" s="284">
        <v>1480</v>
      </c>
      <c r="F109" s="284">
        <v>160</v>
      </c>
      <c r="G109" s="370">
        <v>450</v>
      </c>
      <c r="H109" s="302" t="str">
        <f>IF(ISERROR(INDEX([1]Лист1!$B$1:$B$10029,MATCH(A109,[1]Лист1!$A$1:$A$10029,0),1)),"",INDEX([1]Лист1!$B$1:$B$10029,MATCH(A109,[1]Лист1!$A$1:$A$10029,0),1))</f>
        <v>1 435,94</v>
      </c>
    </row>
    <row r="110" spans="1:8" ht="12" customHeight="1">
      <c r="A110" t="s">
        <v>876</v>
      </c>
      <c r="B110"/>
      <c r="C110" s="374" t="s">
        <v>877</v>
      </c>
      <c r="D110" s="374">
        <v>2990</v>
      </c>
      <c r="E110" s="374">
        <v>1480</v>
      </c>
      <c r="F110" s="374">
        <v>160</v>
      </c>
      <c r="G110" s="374">
        <v>1775</v>
      </c>
      <c r="H110" s="282" t="str">
        <f>IF(ISERROR(INDEX([1]Лист1!$B$1:$B$10029,MATCH(A110,[1]Лист1!$A$1:$A$10029,0),1)),"",INDEX([1]Лист1!$B$1:$B$10029,MATCH(A110,[1]Лист1!$A$1:$A$10029,0),1))</f>
        <v>5 263,00</v>
      </c>
    </row>
    <row r="111" spans="1:8" ht="12" customHeight="1">
      <c r="A111" t="s">
        <v>878</v>
      </c>
      <c r="B111"/>
      <c r="C111" s="308" t="s">
        <v>879</v>
      </c>
      <c r="D111" s="284">
        <v>740</v>
      </c>
      <c r="E111" s="284">
        <v>1480</v>
      </c>
      <c r="F111" s="284">
        <v>160</v>
      </c>
      <c r="G111" s="370">
        <v>450</v>
      </c>
      <c r="H111" s="302" t="str">
        <f>IF(ISERROR(INDEX([1]Лист1!$B$1:$B$10029,MATCH(A111,[1]Лист1!$A$1:$A$10029,0),1)),"",INDEX([1]Лист1!$B$1:$B$10029,MATCH(A111,[1]Лист1!$A$1:$A$10029,0),1))</f>
        <v>1 644,69</v>
      </c>
    </row>
    <row r="112" spans="1:8" ht="12" customHeight="1">
      <c r="A112" t="s">
        <v>1484</v>
      </c>
      <c r="B112"/>
      <c r="C112" s="374" t="s">
        <v>1504</v>
      </c>
      <c r="D112" s="374">
        <v>2990</v>
      </c>
      <c r="E112" s="374">
        <v>1480</v>
      </c>
      <c r="F112" s="374">
        <v>120</v>
      </c>
      <c r="G112" s="374">
        <v>1325</v>
      </c>
      <c r="H112" s="282" t="str">
        <f>IF(ISERROR(INDEX([1]Лист1!$B$1:$B$10029,MATCH(A112,[1]Лист1!$A$1:$A$10029,0),1)),"",INDEX([1]Лист1!$B$1:$B$10029,MATCH(A112,[1]Лист1!$A$1:$A$10029,0),1))</f>
        <v>4 376,00</v>
      </c>
    </row>
    <row r="113" spans="1:12" ht="12" customHeight="1">
      <c r="A113" t="s">
        <v>1485</v>
      </c>
      <c r="B113"/>
      <c r="C113" s="371" t="s">
        <v>1505</v>
      </c>
      <c r="D113" s="371">
        <v>740</v>
      </c>
      <c r="E113" s="371">
        <v>1480</v>
      </c>
      <c r="F113" s="371">
        <v>120</v>
      </c>
      <c r="G113" s="371">
        <v>325</v>
      </c>
      <c r="H113" s="302" t="str">
        <f>IF(ISERROR(INDEX([1]Лист1!$B$1:$B$10029,MATCH(A113,[1]Лист1!$A$1:$A$10029,0),1)),"",INDEX([1]Лист1!$B$1:$B$10029,MATCH(A113,[1]Лист1!$A$1:$A$10029,0),1))</f>
        <v>1 367,50</v>
      </c>
    </row>
    <row r="114" spans="1:12" ht="12" customHeight="1">
      <c r="A114" t="s">
        <v>880</v>
      </c>
      <c r="B114"/>
      <c r="C114" s="374" t="s">
        <v>881</v>
      </c>
      <c r="D114" s="374">
        <v>2990</v>
      </c>
      <c r="E114" s="374">
        <v>1840</v>
      </c>
      <c r="F114" s="374">
        <v>120</v>
      </c>
      <c r="G114" s="374">
        <v>1650</v>
      </c>
      <c r="H114" s="282" t="str">
        <f>IF(ISERROR(INDEX([1]Лист1!$B$1:$B$10029,MATCH(A114,[1]Лист1!$A$1:$A$10029,0),1)),"",INDEX([1]Лист1!$B$1:$B$10029,MATCH(A114,[1]Лист1!$A$1:$A$10029,0),1))</f>
        <v>6 235,00</v>
      </c>
    </row>
    <row r="115" spans="1:12" ht="12" customHeight="1">
      <c r="A115" t="s">
        <v>1486</v>
      </c>
      <c r="B115"/>
      <c r="C115" s="371" t="s">
        <v>1506</v>
      </c>
      <c r="D115" s="371">
        <v>1500</v>
      </c>
      <c r="E115" s="371">
        <v>1840</v>
      </c>
      <c r="F115" s="371">
        <v>120</v>
      </c>
      <c r="G115" s="371">
        <v>825</v>
      </c>
      <c r="H115" s="302" t="str">
        <f>IF(ISERROR(INDEX([1]Лист1!$B$1:$B$10029,MATCH(A115,[1]Лист1!$A$1:$A$10029,0),1)),"",INDEX([1]Лист1!$B$1:$B$10029,MATCH(A115,[1]Лист1!$A$1:$A$10029,0),1))</f>
        <v>3 117,50</v>
      </c>
    </row>
    <row r="116" spans="1:12" ht="12" customHeight="1">
      <c r="A116" t="s">
        <v>882</v>
      </c>
      <c r="B116"/>
      <c r="C116" s="374" t="s">
        <v>883</v>
      </c>
      <c r="D116" s="374">
        <v>740</v>
      </c>
      <c r="E116" s="374">
        <v>1840</v>
      </c>
      <c r="F116" s="374">
        <v>180</v>
      </c>
      <c r="G116" s="374">
        <v>400</v>
      </c>
      <c r="H116" s="282" t="str">
        <f>IF(ISERROR(INDEX([1]Лист1!$B$1:$B$10029,MATCH(A116,[1]Лист1!$A$1:$A$10029,0),1)),"",INDEX([1]Лист1!$B$1:$B$10029,MATCH(A116,[1]Лист1!$A$1:$A$10029,0),1))</f>
        <v>1 948,44</v>
      </c>
    </row>
    <row r="117" spans="1:12" ht="12" customHeight="1">
      <c r="A117" t="s">
        <v>884</v>
      </c>
      <c r="B117"/>
      <c r="C117" s="371" t="s">
        <v>885</v>
      </c>
      <c r="D117" s="371">
        <v>2990</v>
      </c>
      <c r="E117" s="371">
        <v>1840</v>
      </c>
      <c r="F117" s="371">
        <v>180</v>
      </c>
      <c r="G117" s="371">
        <v>2475</v>
      </c>
      <c r="H117" s="302" t="str">
        <f>IF(ISERROR(INDEX([1]Лист1!$B$1:$B$10029,MATCH(A117,[1]Лист1!$A$1:$A$10029,0),1)),"",INDEX([1]Лист1!$B$1:$B$10029,MATCH(A117,[1]Лист1!$A$1:$A$10029,0),1))</f>
        <v>7 650,00</v>
      </c>
    </row>
    <row r="118" spans="1:12" ht="12" customHeight="1">
      <c r="A118" t="s">
        <v>1487</v>
      </c>
      <c r="B118"/>
      <c r="C118" s="374" t="s">
        <v>1507</v>
      </c>
      <c r="D118" s="374">
        <v>2160</v>
      </c>
      <c r="E118" s="374">
        <v>2990</v>
      </c>
      <c r="F118" s="374">
        <v>120</v>
      </c>
      <c r="G118" s="374">
        <v>1950</v>
      </c>
      <c r="H118" s="282" t="str">
        <f>IF(ISERROR(INDEX([1]Лист1!$B$1:$B$10029,MATCH(A118,[1]Лист1!$A$1:$A$10029,0),1)),"",INDEX([1]Лист1!$B$1:$B$10029,MATCH(A118,[1]Лист1!$A$1:$A$10029,0),1))</f>
        <v>7 314,00</v>
      </c>
    </row>
    <row r="119" spans="1:12" ht="12" customHeight="1">
      <c r="A119" t="s">
        <v>1488</v>
      </c>
      <c r="B119"/>
      <c r="C119" s="371" t="s">
        <v>1508</v>
      </c>
      <c r="D119" s="371">
        <v>2160</v>
      </c>
      <c r="E119" s="371">
        <v>740</v>
      </c>
      <c r="F119" s="371">
        <v>120</v>
      </c>
      <c r="G119" s="371">
        <v>475</v>
      </c>
      <c r="H119" s="302" t="str">
        <f>IF(ISERROR(INDEX([1]Лист1!$B$1:$B$10029,MATCH(A119,[1]Лист1!$A$1:$A$10029,0),1)),"",INDEX([1]Лист1!$B$1:$B$10029,MATCH(A119,[1]Лист1!$A$1:$A$10029,0),1))</f>
        <v>2 390,63</v>
      </c>
    </row>
    <row r="120" spans="1:12" ht="12" customHeight="1">
      <c r="A120" t="s">
        <v>886</v>
      </c>
      <c r="B120"/>
      <c r="C120" s="374" t="s">
        <v>887</v>
      </c>
      <c r="D120" s="374">
        <v>2990</v>
      </c>
      <c r="E120" s="374">
        <v>2160</v>
      </c>
      <c r="F120" s="374">
        <v>150</v>
      </c>
      <c r="G120" s="374">
        <v>2425</v>
      </c>
      <c r="H120" s="282" t="str">
        <f>IF(ISERROR(INDEX([1]Лист1!$B$1:$B$10029,MATCH(A120,[1]Лист1!$A$1:$A$10029,0),1)),"",INDEX([1]Лист1!$B$1:$B$10029,MATCH(A120,[1]Лист1!$A$1:$A$10029,0),1))</f>
        <v>7 603,00</v>
      </c>
    </row>
    <row r="121" spans="1:12" ht="12" customHeight="1">
      <c r="A121" t="s">
        <v>1489</v>
      </c>
      <c r="B121"/>
      <c r="C121" s="371" t="s">
        <v>1509</v>
      </c>
      <c r="D121" s="371">
        <v>2990</v>
      </c>
      <c r="E121" s="371">
        <v>2460</v>
      </c>
      <c r="F121" s="371">
        <v>140</v>
      </c>
      <c r="G121" s="371">
        <v>2575</v>
      </c>
      <c r="H121" s="302" t="str">
        <f>IF(ISERROR(INDEX([1]Лист1!$B$1:$B$10029,MATCH(A121,[1]Лист1!$A$1:$A$10029,0),1)),"",INDEX([1]Лист1!$B$1:$B$10029,MATCH(A121,[1]Лист1!$A$1:$A$10029,0),1))</f>
        <v>7 900,00</v>
      </c>
    </row>
    <row r="122" spans="1:12" ht="12" customHeight="1">
      <c r="A122" t="s">
        <v>1490</v>
      </c>
      <c r="B122"/>
      <c r="C122" s="374" t="s">
        <v>1510</v>
      </c>
      <c r="D122" s="374">
        <v>740</v>
      </c>
      <c r="E122" s="374">
        <v>2460</v>
      </c>
      <c r="F122" s="374">
        <v>140</v>
      </c>
      <c r="G122" s="374">
        <v>625</v>
      </c>
      <c r="H122" s="282" t="str">
        <f>IF(ISERROR(INDEX([1]Лист1!$B$1:$B$10029,MATCH(A122,[1]Лист1!$A$1:$A$10029,0),1)),"",INDEX([1]Лист1!$B$1:$B$10029,MATCH(A122,[1]Лист1!$A$1:$A$10029,0),1))</f>
        <v>2 375,94</v>
      </c>
    </row>
    <row r="123" spans="1:12" ht="12" customHeight="1">
      <c r="A123" t="s">
        <v>888</v>
      </c>
      <c r="B123"/>
      <c r="C123" s="371" t="s">
        <v>889</v>
      </c>
      <c r="D123" s="371">
        <v>2990</v>
      </c>
      <c r="E123" s="371">
        <v>2460</v>
      </c>
      <c r="F123" s="371">
        <v>160</v>
      </c>
      <c r="G123" s="371">
        <v>2950</v>
      </c>
      <c r="H123" s="302" t="str">
        <f>IF(ISERROR(INDEX([1]Лист1!$B$1:$B$10029,MATCH(A123,[1]Лист1!$A$1:$A$10029,0),1)),"",INDEX([1]Лист1!$B$1:$B$10029,MATCH(A123,[1]Лист1!$A$1:$A$10029,0),1))</f>
        <v>9 563,00</v>
      </c>
    </row>
    <row r="124" spans="1:12" ht="12" customHeight="1">
      <c r="A124" t="s">
        <v>890</v>
      </c>
      <c r="B124"/>
      <c r="C124" s="374" t="s">
        <v>891</v>
      </c>
      <c r="D124" s="374">
        <v>2990</v>
      </c>
      <c r="E124" s="374">
        <v>3380</v>
      </c>
      <c r="F124" s="374">
        <v>250</v>
      </c>
      <c r="G124" s="374">
        <v>6325</v>
      </c>
      <c r="H124" s="282" t="str">
        <f>IF(ISERROR(INDEX([1]Лист1!$B$1:$B$10029,MATCH(A124,[1]Лист1!$A$1:$A$10029,0),1)),"",INDEX([1]Лист1!$B$1:$B$10029,MATCH(A124,[1]Лист1!$A$1:$A$10029,0),1))</f>
        <v>16 900,00</v>
      </c>
    </row>
    <row r="125" spans="1:12" ht="12" customHeight="1">
      <c r="A125" t="s">
        <v>1491</v>
      </c>
      <c r="B125"/>
      <c r="C125" s="308" t="s">
        <v>1511</v>
      </c>
      <c r="D125" s="284">
        <v>1700</v>
      </c>
      <c r="E125" s="284">
        <v>400</v>
      </c>
      <c r="F125" s="284">
        <v>100</v>
      </c>
      <c r="G125" s="370">
        <v>175</v>
      </c>
      <c r="H125" s="302">
        <f>IF(ISERROR(INDEX([1]Лист1!$B$1:$B$10029,MATCH(A125,[1]Лист1!$A$1:$A$10029,0),1)),"",INDEX([1]Лист1!$B$1:$B$10029,MATCH(A125,[1]Лист1!$A$1:$A$10029,0),1))</f>
        <v>813</v>
      </c>
    </row>
    <row r="126" spans="1:12" ht="12" customHeight="1">
      <c r="A126"/>
      <c r="B126"/>
      <c r="C126"/>
      <c r="D126"/>
      <c r="E126"/>
      <c r="F126"/>
      <c r="G126"/>
    </row>
    <row r="127" spans="1:12" ht="12" customHeight="1">
      <c r="A127" s="32"/>
      <c r="B127" s="407"/>
      <c r="C127" s="379" t="s">
        <v>892</v>
      </c>
      <c r="D127" s="26"/>
      <c r="E127" s="26"/>
      <c r="F127" s="26"/>
      <c r="G127" s="39"/>
      <c r="H127" s="311"/>
    </row>
    <row r="128" spans="1:12" s="10" customFormat="1" ht="25.5" customHeight="1" thickBot="1">
      <c r="A128" s="268"/>
      <c r="B128" s="269"/>
      <c r="C128" s="62" t="s">
        <v>1</v>
      </c>
      <c r="D128" s="13" t="s">
        <v>3</v>
      </c>
      <c r="E128" s="13" t="s">
        <v>281</v>
      </c>
      <c r="F128" s="13" t="s">
        <v>282</v>
      </c>
      <c r="G128" s="270" t="s">
        <v>6</v>
      </c>
      <c r="H128" s="271" t="s">
        <v>325</v>
      </c>
      <c r="I128" s="12"/>
      <c r="K128"/>
      <c r="L128"/>
    </row>
    <row r="129" spans="1:8" ht="14.65" customHeight="1" thickBot="1">
      <c r="A129" s="420" t="s">
        <v>1448</v>
      </c>
      <c r="C129" s="374" t="s">
        <v>1459</v>
      </c>
      <c r="D129" s="374">
        <v>2990</v>
      </c>
      <c r="E129" s="374">
        <v>880</v>
      </c>
      <c r="F129" s="374">
        <v>100</v>
      </c>
      <c r="G129" s="374">
        <v>650</v>
      </c>
      <c r="H129" s="282" t="str">
        <f>IF(ISERROR(INDEX([1]Лист1!$B$1:$B$10029,MATCH(A129,[1]Лист1!$A$1:$A$10029,0),1)),"",INDEX([1]Лист1!$B$1:$B$10029,MATCH(A129,[1]Лист1!$A$1:$A$10029,0),1))</f>
        <v>1 891,00</v>
      </c>
    </row>
    <row r="130" spans="1:8" ht="14.65" customHeight="1" thickBot="1">
      <c r="A130" s="420" t="s">
        <v>1449</v>
      </c>
      <c r="C130" s="371" t="s">
        <v>1460</v>
      </c>
      <c r="D130" s="371">
        <v>2990</v>
      </c>
      <c r="E130" s="371">
        <v>880</v>
      </c>
      <c r="F130" s="371">
        <v>100</v>
      </c>
      <c r="G130" s="371">
        <v>650</v>
      </c>
      <c r="H130" s="302" t="str">
        <f>IF(ISERROR(INDEX([1]Лист1!$B$1:$B$10029,MATCH(A130,[1]Лист1!$A$1:$A$10029,0),1)),"",INDEX([1]Лист1!$B$1:$B$10029,MATCH(A130,[1]Лист1!$A$1:$A$10029,0),1))</f>
        <v>1 995,00</v>
      </c>
    </row>
    <row r="131" spans="1:8" ht="14.65" customHeight="1" thickBot="1">
      <c r="A131" s="420" t="s">
        <v>1450</v>
      </c>
      <c r="C131" s="374" t="s">
        <v>1461</v>
      </c>
      <c r="D131" s="374">
        <v>2990</v>
      </c>
      <c r="E131" s="374">
        <v>1180</v>
      </c>
      <c r="F131" s="374">
        <v>120</v>
      </c>
      <c r="G131" s="374">
        <v>1050</v>
      </c>
      <c r="H131" s="282" t="str">
        <f>IF(ISERROR(INDEX([1]Лист1!$B$1:$B$10029,MATCH(A131,[1]Лист1!$A$1:$A$10029,0),1)),"",INDEX([1]Лист1!$B$1:$B$10029,MATCH(A131,[1]Лист1!$A$1:$A$10029,0),1))</f>
        <v>2 773,00</v>
      </c>
    </row>
    <row r="132" spans="1:8" ht="14.65" customHeight="1" thickBot="1">
      <c r="A132" s="420" t="s">
        <v>1451</v>
      </c>
      <c r="C132" s="371" t="s">
        <v>1462</v>
      </c>
      <c r="D132" s="371">
        <v>2990</v>
      </c>
      <c r="E132" s="371">
        <v>1480</v>
      </c>
      <c r="F132" s="371">
        <v>140</v>
      </c>
      <c r="G132" s="371">
        <v>1550</v>
      </c>
      <c r="H132" s="302">
        <f>IF(ISERROR(INDEX([1]Лист1!$B$1:$B$10029,MATCH(A132,[1]Лист1!$A$1:$A$10029,0),1)),"",INDEX([1]Лист1!$B$1:$B$10029,MATCH(A132,[1]Лист1!$A$1:$A$10029,0),1))</f>
        <v>5432</v>
      </c>
    </row>
    <row r="133" spans="1:8" ht="14.65" customHeight="1" thickBot="1">
      <c r="A133" s="420" t="s">
        <v>893</v>
      </c>
      <c r="C133" s="374" t="s">
        <v>894</v>
      </c>
      <c r="D133" s="374">
        <v>2950</v>
      </c>
      <c r="E133" s="374">
        <v>1780</v>
      </c>
      <c r="F133" s="374">
        <v>140</v>
      </c>
      <c r="G133" s="374">
        <v>1875</v>
      </c>
      <c r="H133" s="282" t="str">
        <f>IF(ISERROR(INDEX([1]Лист1!$B$1:$B$10029,MATCH(A133,[1]Лист1!$A$1:$A$10029,0),1)),"",INDEX([1]Лист1!$B$1:$B$10029,MATCH(A133,[1]Лист1!$A$1:$A$10029,0),1))</f>
        <v>5 579,00</v>
      </c>
    </row>
    <row r="134" spans="1:8" ht="14.65" customHeight="1" thickBot="1">
      <c r="A134" s="420" t="s">
        <v>895</v>
      </c>
      <c r="C134" s="371" t="s">
        <v>896</v>
      </c>
      <c r="D134" s="371">
        <v>2950</v>
      </c>
      <c r="E134" s="371">
        <v>1780</v>
      </c>
      <c r="F134" s="371">
        <v>140</v>
      </c>
      <c r="G134" s="371">
        <v>1875</v>
      </c>
      <c r="H134" s="302" t="str">
        <f>IF(ISERROR(INDEX([1]Лист1!$B$1:$B$10029,MATCH(A134,[1]Лист1!$A$1:$A$10029,0),1)),"",INDEX([1]Лист1!$B$1:$B$10029,MATCH(A134,[1]Лист1!$A$1:$A$10029,0),1))</f>
        <v>4 769,00</v>
      </c>
    </row>
    <row r="135" spans="1:8" ht="14.65" customHeight="1" thickBot="1">
      <c r="A135" s="420" t="s">
        <v>1452</v>
      </c>
      <c r="C135" s="374" t="s">
        <v>1463</v>
      </c>
      <c r="D135" s="374">
        <v>1780</v>
      </c>
      <c r="E135" s="374">
        <v>880</v>
      </c>
      <c r="F135" s="374">
        <v>100</v>
      </c>
      <c r="G135" s="374">
        <v>700</v>
      </c>
      <c r="H135" s="282" t="str">
        <f>IF(ISERROR(INDEX([1]Лист1!$B$1:$B$10029,MATCH(A135,[1]Лист1!$A$1:$A$10029,0),1)),"",INDEX([1]Лист1!$B$1:$B$10029,MATCH(A135,[1]Лист1!$A$1:$A$10029,0),1))</f>
        <v>1 777,00</v>
      </c>
    </row>
    <row r="136" spans="1:8" ht="14.65" customHeight="1" thickBot="1">
      <c r="A136" s="420" t="s">
        <v>1453</v>
      </c>
      <c r="C136" s="371" t="s">
        <v>1464</v>
      </c>
      <c r="D136" s="371">
        <v>740</v>
      </c>
      <c r="E136" s="371">
        <v>880</v>
      </c>
      <c r="F136" s="371">
        <v>100</v>
      </c>
      <c r="G136" s="371">
        <v>163</v>
      </c>
      <c r="H136" s="302">
        <f>IF(ISERROR(INDEX([1]Лист1!$B$1:$B$10029,MATCH(A136,[1]Лист1!$A$1:$A$10029,0),1)),"",INDEX([1]Лист1!$B$1:$B$10029,MATCH(A136,[1]Лист1!$A$1:$A$10029,0),1))</f>
        <v>575</v>
      </c>
    </row>
    <row r="137" spans="1:8" ht="14.65" customHeight="1" thickBot="1">
      <c r="A137" s="420" t="s">
        <v>1454</v>
      </c>
      <c r="C137" s="374" t="s">
        <v>1465</v>
      </c>
      <c r="D137" s="374">
        <v>740</v>
      </c>
      <c r="E137" s="374">
        <v>1480</v>
      </c>
      <c r="F137" s="374">
        <v>120</v>
      </c>
      <c r="G137" s="374">
        <v>325</v>
      </c>
      <c r="H137" s="282">
        <f>IF(ISERROR(INDEX([1]Лист1!$B$1:$B$10029,MATCH(A137,[1]Лист1!$A$1:$A$10029,0),1)),"",INDEX([1]Лист1!$B$1:$B$10029,MATCH(A137,[1]Лист1!$A$1:$A$10029,0),1))</f>
        <v>954</v>
      </c>
    </row>
    <row r="138" spans="1:8" ht="14.65" customHeight="1" thickBot="1">
      <c r="A138" s="420" t="s">
        <v>1455</v>
      </c>
      <c r="C138" s="371" t="s">
        <v>1466</v>
      </c>
      <c r="D138" s="371">
        <v>740</v>
      </c>
      <c r="E138" s="371">
        <v>1780</v>
      </c>
      <c r="F138" s="371">
        <v>140</v>
      </c>
      <c r="G138" s="371">
        <v>450</v>
      </c>
      <c r="H138" s="302">
        <f>IF(ISERROR(INDEX([1]Лист1!$B$1:$B$10029,MATCH(A138,[1]Лист1!$A$1:$A$10029,0),1)),"",INDEX([1]Лист1!$B$1:$B$10029,MATCH(A138,[1]Лист1!$A$1:$A$10029,0),1))</f>
        <v>1378</v>
      </c>
    </row>
    <row r="139" spans="1:8" ht="14.65" customHeight="1" thickBot="1">
      <c r="A139" s="420" t="s">
        <v>1456</v>
      </c>
      <c r="C139" s="374" t="s">
        <v>1467</v>
      </c>
      <c r="D139" s="374">
        <v>740</v>
      </c>
      <c r="E139" s="374">
        <v>1780</v>
      </c>
      <c r="F139" s="374">
        <v>140</v>
      </c>
      <c r="G139" s="374">
        <v>450</v>
      </c>
      <c r="H139" s="282" t="str">
        <f>IF(ISERROR(INDEX([1]Лист1!$B$1:$B$10029,MATCH(A139,[1]Лист1!$A$1:$A$10029,0),1)),"",INDEX([1]Лист1!$B$1:$B$10029,MATCH(A139,[1]Лист1!$A$1:$A$10029,0),1))</f>
        <v>1 483,00</v>
      </c>
    </row>
    <row r="140" spans="1:8" ht="14.65" customHeight="1" thickBot="1">
      <c r="A140" s="420" t="s">
        <v>897</v>
      </c>
      <c r="C140" s="371" t="s">
        <v>898</v>
      </c>
      <c r="D140" s="371">
        <v>740</v>
      </c>
      <c r="E140" s="371">
        <v>1780</v>
      </c>
      <c r="F140" s="371">
        <v>140</v>
      </c>
      <c r="G140" s="371">
        <v>450</v>
      </c>
      <c r="H140" s="302" t="str">
        <f>IF(ISERROR(INDEX([1]Лист1!$B$1:$B$10029,MATCH(A140,[1]Лист1!$A$1:$A$10029,0),1)),"",INDEX([1]Лист1!$B$1:$B$10029,MATCH(A140,[1]Лист1!$A$1:$A$10029,0),1))</f>
        <v>1 325,00</v>
      </c>
    </row>
    <row r="141" spans="1:8" ht="14.65" customHeight="1" thickBot="1">
      <c r="A141" s="420" t="s">
        <v>1457</v>
      </c>
      <c r="C141" s="374" t="s">
        <v>1468</v>
      </c>
      <c r="D141" s="374">
        <v>740</v>
      </c>
      <c r="E141" s="374">
        <v>2080</v>
      </c>
      <c r="F141" s="374">
        <v>140</v>
      </c>
      <c r="G141" s="374">
        <v>550</v>
      </c>
      <c r="H141" s="282">
        <f>IF(ISERROR(INDEX([1]Лист1!$B$1:$B$10029,MATCH(A141,[1]Лист1!$A$1:$A$10029,0),1)),"",INDEX([1]Лист1!$B$1:$B$10029,MATCH(A141,[1]Лист1!$A$1:$A$10029,0),1))</f>
        <v>1846</v>
      </c>
    </row>
    <row r="142" spans="1:8" ht="14.65" customHeight="1" thickBot="1">
      <c r="A142" s="420" t="s">
        <v>1458</v>
      </c>
      <c r="C142" s="308" t="s">
        <v>1469</v>
      </c>
      <c r="D142" s="284">
        <v>740</v>
      </c>
      <c r="E142" s="284">
        <v>2380</v>
      </c>
      <c r="F142" s="284">
        <v>140</v>
      </c>
      <c r="G142" s="370">
        <v>625</v>
      </c>
      <c r="H142" s="302" t="str">
        <f>IF(ISERROR(INDEX([1]Лист1!$B$1:$B$10029,MATCH(A142,[1]Лист1!$A$1:$A$10029,0),1)),"",INDEX([1]Лист1!$B$1:$B$10029,MATCH(A142,[1]Лист1!$A$1:$A$10029,0),1))</f>
        <v>2 170,00</v>
      </c>
    </row>
    <row r="143" spans="1:8" ht="14.65" customHeight="1" thickBot="1">
      <c r="A143" s="420" t="s">
        <v>1471</v>
      </c>
      <c r="C143" s="309" t="s">
        <v>1470</v>
      </c>
      <c r="D143" s="281">
        <v>500</v>
      </c>
      <c r="E143" s="281">
        <v>590</v>
      </c>
      <c r="F143" s="281">
        <v>50</v>
      </c>
      <c r="G143" s="369">
        <v>50</v>
      </c>
      <c r="H143" s="282">
        <f>IF(ISERROR(INDEX([1]Лист1!$B$1:$B$10029,MATCH(A143,[1]Лист1!$A$1:$A$10029,0),1)),"",INDEX([1]Лист1!$B$1:$B$10029,MATCH(A143,[1]Лист1!$A$1:$A$10029,0),1))</f>
        <v>253</v>
      </c>
    </row>
    <row r="65358" ht="12.75" customHeight="1"/>
    <row r="65359" ht="12.75" customHeight="1"/>
    <row r="65360" ht="12.75" customHeight="1"/>
    <row r="65361" ht="12.75" customHeight="1"/>
    <row r="65362" ht="12.75" customHeight="1"/>
    <row r="65363" ht="12.75" customHeight="1"/>
    <row r="65364" ht="12.75" customHeight="1"/>
    <row r="65365" ht="12.75" customHeight="1"/>
    <row r="65366" ht="12.75" customHeight="1"/>
    <row r="65367" ht="12.75" customHeight="1"/>
    <row r="65368" ht="12.75" customHeight="1"/>
    <row r="65369" ht="12.75" customHeight="1"/>
    <row r="65370" ht="12.75" customHeight="1"/>
    <row r="65371" ht="12.75" customHeight="1"/>
    <row r="65372" ht="12.75" customHeight="1"/>
    <row r="65373" ht="12.75" customHeight="1"/>
    <row r="65374" ht="12.75" customHeight="1"/>
    <row r="65375" ht="12.75" customHeight="1"/>
    <row r="65376" ht="12.75" customHeight="1"/>
    <row r="65377" ht="12.75" customHeight="1"/>
    <row r="65378" ht="12.75" customHeight="1"/>
    <row r="65379" ht="12.75" customHeight="1"/>
    <row r="65380" ht="12.75" customHeight="1"/>
    <row r="65381" ht="12.75" customHeight="1"/>
    <row r="65382" ht="12.75" customHeight="1"/>
    <row r="65383" ht="12.75" customHeight="1"/>
    <row r="65384" ht="12.75" customHeight="1"/>
    <row r="65385" ht="12.75" customHeight="1"/>
    <row r="65386" ht="12.75" customHeight="1"/>
    <row r="65387" ht="12.75" customHeight="1"/>
    <row r="65388" ht="12.75" customHeight="1"/>
    <row r="65389" ht="12.75" customHeight="1"/>
    <row r="65390" ht="12.75" customHeight="1"/>
    <row r="65391" ht="12.75" customHeight="1"/>
    <row r="65392" ht="12.75" customHeight="1"/>
    <row r="65393" ht="12.75" customHeight="1"/>
    <row r="65394" ht="12.75" customHeight="1"/>
    <row r="65395" ht="12.75" customHeight="1"/>
    <row r="65396" ht="12.75" customHeight="1"/>
    <row r="65397" ht="12.75" customHeight="1"/>
    <row r="65398" ht="12.75" customHeight="1"/>
    <row r="65399" ht="12.75" customHeight="1"/>
    <row r="65400" ht="12.75" customHeight="1"/>
    <row r="65401" ht="12.75" customHeight="1"/>
    <row r="65402" ht="12.75" customHeight="1"/>
    <row r="65403" ht="12.75" customHeight="1"/>
    <row r="65404" ht="12.75" customHeight="1"/>
    <row r="65405" ht="12.75" customHeight="1"/>
    <row r="65406" ht="12.75" customHeight="1"/>
    <row r="65407" ht="12.75" customHeight="1"/>
    <row r="65408" ht="12.75" customHeight="1"/>
    <row r="65409" ht="12.75" customHeight="1"/>
    <row r="65410" ht="12.75" customHeight="1"/>
    <row r="65411" ht="12.75" customHeight="1"/>
    <row r="65412" ht="12.75" customHeight="1"/>
    <row r="65413" ht="12.75" customHeight="1"/>
    <row r="65414" ht="12.75" customHeight="1"/>
    <row r="65415" ht="12.75" customHeight="1"/>
    <row r="65416" ht="12.75" customHeight="1"/>
    <row r="65417" ht="12.75" customHeight="1"/>
    <row r="65418" ht="12.75" customHeight="1"/>
    <row r="65419" ht="12.75" customHeight="1"/>
    <row r="65420" ht="12.75" customHeight="1"/>
    <row r="65421" ht="12.75" customHeight="1"/>
    <row r="65422" ht="12.75" customHeight="1"/>
    <row r="65423" ht="12.75" customHeight="1"/>
    <row r="65424" ht="12.75" customHeight="1"/>
    <row r="65425" ht="12.75" customHeight="1"/>
    <row r="65426" ht="12.75" customHeight="1"/>
    <row r="65427" ht="12.75" customHeight="1"/>
    <row r="65428" ht="12.75" customHeight="1"/>
    <row r="65429" ht="12.75" customHeight="1"/>
    <row r="65430" ht="12.75" customHeight="1"/>
    <row r="65431" ht="12.75" customHeight="1"/>
    <row r="65432" ht="12.75" customHeight="1"/>
    <row r="65433" ht="12.75" customHeight="1"/>
    <row r="65434" ht="12.75" customHeight="1"/>
    <row r="65435" ht="12.75" customHeight="1"/>
    <row r="65436" ht="12.75" customHeight="1"/>
    <row r="65437" ht="12.75" customHeight="1"/>
    <row r="65438" ht="12.75" customHeight="1"/>
    <row r="65439" ht="12.75" customHeight="1"/>
    <row r="65440" ht="12.75" customHeight="1"/>
    <row r="65441" ht="12.75" customHeight="1"/>
    <row r="65442" ht="12.75" customHeight="1"/>
    <row r="65443" ht="12.75" customHeight="1"/>
    <row r="65444" ht="12.75" customHeight="1"/>
    <row r="65445" ht="12.75" customHeight="1"/>
    <row r="65446" ht="12.75" customHeight="1"/>
    <row r="65447" ht="12.75" customHeight="1"/>
    <row r="65448" ht="12.75" customHeight="1"/>
    <row r="65449" ht="12.75" customHeight="1"/>
    <row r="65450" ht="12.75" customHeight="1"/>
    <row r="65451" ht="12.75" customHeight="1"/>
    <row r="65452" ht="12.75" customHeight="1"/>
    <row r="65453" ht="12.75" customHeight="1"/>
    <row r="65454" ht="12.75" customHeight="1"/>
    <row r="65455" ht="12.75" customHeight="1"/>
    <row r="65456" ht="12.75" customHeight="1"/>
    <row r="65457" ht="12.75" customHeight="1"/>
    <row r="65458" ht="12.75" customHeight="1"/>
    <row r="65459" ht="12.75" customHeight="1"/>
    <row r="65460" ht="12.75" customHeight="1"/>
    <row r="65461" ht="12.75" customHeight="1"/>
    <row r="65462" ht="12.75" customHeight="1"/>
    <row r="65463" ht="12.75" customHeight="1"/>
    <row r="65464" ht="12.75" customHeight="1"/>
    <row r="65465" ht="12.75" customHeight="1"/>
    <row r="65466" ht="12.75" customHeight="1"/>
    <row r="65467" ht="12.75" customHeight="1"/>
    <row r="65468" ht="12.75" customHeight="1"/>
    <row r="65469" ht="12.75" customHeight="1"/>
    <row r="65470" ht="12.75" customHeight="1"/>
    <row r="65471" ht="12.75" customHeight="1"/>
    <row r="65472" ht="12.75" customHeight="1"/>
    <row r="65473" ht="12.75" customHeight="1"/>
    <row r="65474" ht="12.75" customHeight="1"/>
    <row r="65475" ht="12.75" customHeight="1"/>
    <row r="65476" ht="12.75" customHeight="1"/>
    <row r="65477" ht="12.75" customHeight="1"/>
    <row r="65478" ht="12.75" customHeight="1"/>
    <row r="65479" ht="12.75" customHeight="1"/>
    <row r="65480" ht="12.75" customHeight="1"/>
    <row r="65481" ht="12.75" customHeight="1"/>
    <row r="65482" ht="12.75" customHeight="1"/>
    <row r="65483" ht="12.75" customHeight="1"/>
    <row r="65484" ht="12.75" customHeight="1"/>
    <row r="65485" ht="12.75" customHeight="1"/>
    <row r="65486" ht="12.75" customHeight="1"/>
    <row r="65487" ht="12.75" customHeight="1"/>
    <row r="65488" ht="12.75" customHeight="1"/>
    <row r="65489" ht="12.75" customHeight="1"/>
    <row r="65490" ht="12.75" customHeight="1"/>
    <row r="65491" ht="12.75" customHeight="1"/>
    <row r="65492" ht="12.75" customHeight="1"/>
    <row r="65493" ht="12.75" customHeight="1"/>
    <row r="65494" ht="12.75" customHeight="1"/>
    <row r="65495" ht="12.75" customHeight="1"/>
    <row r="65496" ht="12.75" customHeight="1"/>
    <row r="65497" ht="12.75" customHeight="1"/>
    <row r="65498" ht="12.75" customHeight="1"/>
    <row r="65499" ht="12.75" customHeight="1"/>
    <row r="65500" ht="12.75" customHeight="1"/>
    <row r="65501" ht="12.75" customHeight="1"/>
    <row r="65502" ht="12.75" customHeight="1"/>
    <row r="65503" ht="12.75" customHeight="1"/>
    <row r="65504" ht="12.75" customHeight="1"/>
    <row r="65505" ht="12.75" customHeight="1"/>
    <row r="65506" ht="12.75" customHeight="1"/>
    <row r="65507" ht="12.75" customHeight="1"/>
    <row r="65508" ht="12.75" customHeight="1"/>
    <row r="65509" ht="12.75" customHeight="1"/>
    <row r="65510" ht="12.75" customHeight="1"/>
    <row r="65511" ht="12.75" customHeight="1"/>
    <row r="65512" ht="12.75" customHeight="1"/>
    <row r="65513" ht="12.75" customHeight="1"/>
    <row r="65514" ht="12.75" customHeight="1"/>
    <row r="65515" ht="12.75" customHeight="1"/>
    <row r="65516" ht="12.75" customHeight="1"/>
    <row r="65517" ht="12.75" customHeight="1"/>
    <row r="65518" ht="12.75" customHeight="1"/>
    <row r="65519" ht="12.75" customHeight="1"/>
    <row r="65520" ht="12.75" customHeight="1"/>
    <row r="65521" ht="12.75" customHeight="1"/>
    <row r="65522" ht="12.75" customHeight="1"/>
    <row r="65523" ht="12.75" customHeight="1"/>
    <row r="65524" ht="12.75" customHeight="1"/>
    <row r="65525" ht="12.75" customHeight="1"/>
    <row r="65526" ht="12.75" customHeight="1"/>
    <row r="65527" ht="12.75" customHeight="1"/>
    <row r="65528" ht="12.75" customHeight="1"/>
    <row r="65529" ht="12.75" customHeight="1"/>
    <row r="65530" ht="12.75" customHeight="1"/>
    <row r="65531" ht="12.75" customHeight="1"/>
    <row r="65532" ht="12.75" customHeight="1"/>
    <row r="65533" ht="12.75" customHeight="1"/>
    <row r="65534" ht="12.75" customHeight="1"/>
    <row r="65535" ht="12.75" customHeight="1"/>
    <row r="65536" ht="12.75" customHeight="1"/>
    <row r="65537" ht="12.75" customHeight="1"/>
    <row r="65538" ht="12.75" customHeight="1"/>
    <row r="65539" ht="12.75" customHeight="1"/>
    <row r="65540" ht="12.75" customHeight="1"/>
    <row r="65541" ht="12.75" customHeight="1"/>
    <row r="65542" ht="12.75" customHeight="1"/>
    <row r="65543" ht="12.75" customHeight="1"/>
    <row r="65544" ht="12.75" customHeight="1"/>
    <row r="65545" ht="12.75" customHeight="1"/>
    <row r="65546" ht="12.75" customHeight="1"/>
    <row r="65547" ht="12.75" customHeight="1"/>
    <row r="65548" ht="12.75" customHeight="1"/>
    <row r="65549" ht="12.75" customHeight="1"/>
    <row r="65550" ht="12.75" customHeight="1"/>
    <row r="65551" ht="12.75" customHeight="1"/>
    <row r="65552" ht="12.75" customHeight="1"/>
    <row r="65553" ht="12.75" customHeight="1"/>
    <row r="65554" ht="12.75" customHeight="1"/>
    <row r="65555" ht="12.75" customHeight="1"/>
    <row r="65556" ht="12.75" customHeight="1"/>
    <row r="65557" ht="12.75" customHeight="1"/>
    <row r="65558" ht="12.75" customHeight="1"/>
    <row r="65559" ht="12.75" customHeight="1"/>
    <row r="65560" ht="12.75" customHeight="1"/>
    <row r="65561" ht="12.75" customHeight="1"/>
    <row r="65562" ht="12.75" customHeight="1"/>
    <row r="65563" ht="12.75" customHeight="1"/>
    <row r="65564" ht="12.75" customHeight="1"/>
    <row r="65565" ht="12.75" customHeight="1"/>
    <row r="65566" ht="12.75" customHeight="1"/>
    <row r="65567" ht="12.75" customHeight="1"/>
    <row r="65568" ht="12.75" customHeight="1"/>
    <row r="65569" ht="12.75" customHeight="1"/>
    <row r="65570" ht="12.75" customHeight="1"/>
    <row r="65571" ht="12.75" customHeight="1"/>
    <row r="65572" ht="12.75" customHeight="1"/>
    <row r="65573" ht="12.75" customHeight="1"/>
    <row r="65574" ht="12.75" customHeight="1"/>
    <row r="65575" ht="12.75" customHeight="1"/>
    <row r="65576" ht="12.75" customHeight="1"/>
    <row r="65577" ht="12.75" customHeight="1"/>
    <row r="65578" ht="12.75" customHeight="1"/>
    <row r="65579" ht="12.75" customHeight="1"/>
    <row r="65580" ht="12.75" customHeight="1"/>
    <row r="65581" ht="12.75" customHeight="1"/>
    <row r="65582" ht="12.75" customHeight="1"/>
    <row r="65583" ht="12.75" customHeight="1"/>
    <row r="65584" ht="12.75" customHeight="1"/>
    <row r="65585" ht="12.75" customHeight="1"/>
    <row r="65586" ht="12.75" customHeight="1"/>
    <row r="65587" ht="12.75" customHeight="1"/>
    <row r="65588" ht="12.75" customHeight="1"/>
    <row r="65589" ht="12.75" customHeight="1"/>
    <row r="65590" ht="12.75" customHeight="1"/>
    <row r="65591" ht="12.75" customHeight="1"/>
    <row r="65592" ht="12.75" customHeight="1"/>
    <row r="65593" ht="12.75" customHeight="1"/>
    <row r="65594" ht="12.75" customHeight="1"/>
    <row r="65595" ht="12.75" customHeight="1"/>
    <row r="65596" ht="12.75" customHeight="1"/>
    <row r="65597" ht="12.75" customHeight="1"/>
    <row r="65598" ht="12.75" customHeight="1"/>
    <row r="65599" ht="12.75" customHeight="1"/>
    <row r="65600" ht="12.75" customHeight="1"/>
    <row r="65601" ht="12.75" customHeight="1"/>
  </sheetData>
  <sheetProtection selectLockedCells="1" selectUnlockedCells="1"/>
  <pageMargins left="0.39370078740157483" right="0.39370078740157483" top="0.39370078740157483" bottom="0.62992125984251968" header="0.51181102362204722" footer="0.39370078740157483"/>
  <pageSetup paperSize="9" scale="72" firstPageNumber="10" orientation="portrait" useFirstPageNumber="1" r:id="rId1"/>
  <headerFooter alignWithMargins="0">
    <oddFooter>&amp;L&amp;"Arial,обычный"&amp;9* Під замовлення (відсутні в складському залишку).
Ціни в грн з ПДВ станом на 02.01.2021. ТОВ "АБЕТОН", м. Київ, вул. Якутська, 5, тел. (044) 355-06-06, www.abeton.ua&amp;R&amp;"Times New Roman,обычный"&amp;12&amp;P</oddFooter>
  </headerFooter>
  <rowBreaks count="2" manualBreakCount="2">
    <brk id="77" max="11" man="1"/>
    <brk id="144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65565"/>
  <sheetViews>
    <sheetView view="pageBreakPreview" topLeftCell="B34" zoomScaleNormal="115" zoomScaleSheetLayoutView="100" workbookViewId="0">
      <selection activeCell="H29" sqref="H29"/>
    </sheetView>
  </sheetViews>
  <sheetFormatPr defaultColWidth="8.5703125" defaultRowHeight="14.65" customHeight="1" outlineLevelCol="1"/>
  <cols>
    <col min="1" max="1" width="17.7109375" style="1" hidden="1" customWidth="1" outlineLevel="1"/>
    <col min="2" max="2" width="2" style="1" customWidth="1" collapsed="1"/>
    <col min="3" max="3" width="26.85546875" style="1" customWidth="1"/>
    <col min="4" max="4" width="12.7109375" style="1" customWidth="1"/>
    <col min="5" max="5" width="17.85546875" style="1" customWidth="1"/>
    <col min="6" max="6" width="9.7109375" style="1" customWidth="1"/>
    <col min="7" max="7" width="7.42578125" style="1" customWidth="1"/>
    <col min="8" max="8" width="10.42578125" style="262" customWidth="1"/>
    <col min="9" max="9" width="8.5703125" style="263" customWidth="1"/>
    <col min="10" max="10" width="23.5703125" style="1" customWidth="1"/>
    <col min="11" max="11" width="12.7109375" style="1" customWidth="1"/>
    <col min="12" max="244" width="8.5703125" style="1" customWidth="1"/>
  </cols>
  <sheetData>
    <row r="1" spans="1:12" ht="37.5" customHeight="1">
      <c r="C1" s="264" t="s">
        <v>899</v>
      </c>
      <c r="D1" s="264"/>
    </row>
    <row r="2" spans="1:12" ht="18" customHeight="1">
      <c r="C2" s="264"/>
      <c r="D2" s="264"/>
    </row>
    <row r="3" spans="1:12" ht="12.95" customHeight="1">
      <c r="B3" s="401"/>
      <c r="C3" s="380" t="s">
        <v>900</v>
      </c>
    </row>
    <row r="4" spans="1:12" ht="12.95" customHeight="1"/>
    <row r="5" spans="1:12" ht="12.95" customHeight="1">
      <c r="B5" s="409"/>
      <c r="C5" s="375" t="s">
        <v>901</v>
      </c>
    </row>
    <row r="6" spans="1:12" s="10" customFormat="1" ht="25.5" customHeight="1">
      <c r="A6" s="268"/>
      <c r="B6" s="269"/>
      <c r="C6" s="62" t="s">
        <v>1</v>
      </c>
      <c r="D6" s="13" t="s">
        <v>3</v>
      </c>
      <c r="E6" s="13" t="s">
        <v>281</v>
      </c>
      <c r="F6" s="13" t="s">
        <v>282</v>
      </c>
      <c r="G6" s="270" t="s">
        <v>6</v>
      </c>
      <c r="H6" s="271" t="s">
        <v>325</v>
      </c>
      <c r="I6" s="12"/>
      <c r="K6"/>
      <c r="L6"/>
    </row>
    <row r="7" spans="1:12" ht="12.95" customHeight="1">
      <c r="A7" s="286" t="s">
        <v>902</v>
      </c>
      <c r="B7" s="286"/>
      <c r="C7" s="381" t="s">
        <v>903</v>
      </c>
      <c r="D7" s="381">
        <v>2100</v>
      </c>
      <c r="E7" s="381">
        <v>2100</v>
      </c>
      <c r="F7" s="381">
        <v>200</v>
      </c>
      <c r="G7" s="381">
        <v>1800</v>
      </c>
      <c r="H7" s="282" t="str">
        <f>IF(ISERROR(INDEX([1]Лист1!$B$1:$B$10029,MATCH(A7,[1]Лист1!$A$1:$A$10029,0),1)),"",INDEX([1]Лист1!$B$1:$B$10029,MATCH(A7,[1]Лист1!$A$1:$A$10029,0),1))</f>
        <v>5 257,97</v>
      </c>
    </row>
    <row r="8" spans="1:12" ht="12.95" customHeight="1">
      <c r="A8" s="286" t="s">
        <v>1565</v>
      </c>
      <c r="B8" s="286"/>
      <c r="C8" s="371" t="s">
        <v>1559</v>
      </c>
      <c r="D8" s="371">
        <v>2100</v>
      </c>
      <c r="E8" s="371">
        <v>2100</v>
      </c>
      <c r="F8" s="371">
        <v>200</v>
      </c>
      <c r="G8" s="371">
        <v>2100</v>
      </c>
      <c r="H8" s="353" t="str">
        <f>IF(ISERROR(INDEX([1]Лист1!$B$1:$B$10029,MATCH(A8,[1]Лист1!$A$1:$A$10029,0),1)),"",INDEX([1]Лист1!$B$1:$B$10029,MATCH(A8,[1]Лист1!$A$1:$A$10029,0),1))</f>
        <v>5 929,97</v>
      </c>
    </row>
    <row r="9" spans="1:12" ht="12.95" customHeight="1">
      <c r="A9" s="286" t="s">
        <v>904</v>
      </c>
      <c r="B9" s="286"/>
      <c r="C9" s="374" t="s">
        <v>905</v>
      </c>
      <c r="D9" s="374">
        <v>2700</v>
      </c>
      <c r="E9" s="374">
        <v>2100</v>
      </c>
      <c r="F9" s="374">
        <v>200</v>
      </c>
      <c r="G9" s="374">
        <v>2325</v>
      </c>
      <c r="H9" s="398" t="str">
        <f>IF(ISERROR(INDEX([1]Лист1!$B$1:$B$10029,MATCH(A9,[1]Лист1!$A$1:$A$10029,0),1)),"",INDEX([1]Лист1!$B$1:$B$10029,MATCH(A9,[1]Лист1!$A$1:$A$10029,0),1))</f>
        <v>6 594,71</v>
      </c>
    </row>
    <row r="10" spans="1:12" ht="12.95" customHeight="1">
      <c r="A10" s="286" t="s">
        <v>1566</v>
      </c>
      <c r="B10" s="286"/>
      <c r="C10" s="371" t="s">
        <v>1560</v>
      </c>
      <c r="D10" s="371">
        <v>2700</v>
      </c>
      <c r="E10" s="371">
        <v>2100</v>
      </c>
      <c r="F10" s="371">
        <v>200</v>
      </c>
      <c r="G10" s="371">
        <v>2725</v>
      </c>
      <c r="H10" s="353" t="str">
        <f>IF(ISERROR(INDEX([1]Лист1!$B$1:$B$10029,MATCH(A10,[1]Лист1!$A$1:$A$10029,0),1)),"",INDEX([1]Лист1!$B$1:$B$10029,MATCH(A10,[1]Лист1!$A$1:$A$10029,0),1))</f>
        <v>7 752,00</v>
      </c>
    </row>
    <row r="11" spans="1:12" ht="12.95" customHeight="1">
      <c r="A11" s="286" t="s">
        <v>906</v>
      </c>
      <c r="B11" s="286"/>
      <c r="C11" s="374" t="s">
        <v>907</v>
      </c>
      <c r="D11" s="374">
        <v>3300</v>
      </c>
      <c r="E11" s="374">
        <v>2100</v>
      </c>
      <c r="F11" s="374">
        <v>200</v>
      </c>
      <c r="G11" s="374">
        <v>2900</v>
      </c>
      <c r="H11" s="398" t="str">
        <f>IF(ISERROR(INDEX([1]Лист1!$B$1:$B$10029,MATCH(A11,[1]Лист1!$A$1:$A$10029,0),1)),"",INDEX([1]Лист1!$B$1:$B$10029,MATCH(A11,[1]Лист1!$A$1:$A$10029,0),1))</f>
        <v>8 518,78</v>
      </c>
    </row>
    <row r="12" spans="1:12" ht="12.95" customHeight="1">
      <c r="A12" s="286" t="s">
        <v>1567</v>
      </c>
      <c r="B12" s="286"/>
      <c r="C12" s="371" t="s">
        <v>1561</v>
      </c>
      <c r="D12" s="371">
        <v>3300</v>
      </c>
      <c r="E12" s="371">
        <v>2100</v>
      </c>
      <c r="F12" s="371">
        <v>200</v>
      </c>
      <c r="G12" s="371">
        <v>3350</v>
      </c>
      <c r="H12" s="353" t="str">
        <f>IF(ISERROR(INDEX([1]Лист1!$B$1:$B$10029,MATCH(A12,[1]Лист1!$A$1:$A$10029,0),1)),"",INDEX([1]Лист1!$B$1:$B$10029,MATCH(A12,[1]Лист1!$A$1:$A$10029,0),1))</f>
        <v>9 665,67</v>
      </c>
    </row>
    <row r="13" spans="1:12" ht="12.95" customHeight="1">
      <c r="A13" s="286" t="s">
        <v>908</v>
      </c>
      <c r="B13" s="286"/>
      <c r="C13" s="381" t="s">
        <v>909</v>
      </c>
      <c r="D13" s="381">
        <v>3900</v>
      </c>
      <c r="E13" s="381">
        <v>2100</v>
      </c>
      <c r="F13" s="381">
        <v>200</v>
      </c>
      <c r="G13" s="381">
        <v>3300</v>
      </c>
      <c r="H13" s="282" t="str">
        <f>IF(ISERROR(INDEX([1]Лист1!$B$1:$B$10029,MATCH(A13,[1]Лист1!$A$1:$A$10029,0),1)),"",INDEX([1]Лист1!$B$1:$B$10029,MATCH(A13,[1]Лист1!$A$1:$A$10029,0),1))</f>
        <v>9 495,68</v>
      </c>
    </row>
    <row r="14" spans="1:12" ht="12.95" customHeight="1">
      <c r="A14" s="286" t="s">
        <v>1568</v>
      </c>
      <c r="B14" s="286"/>
      <c r="C14" s="371" t="s">
        <v>1562</v>
      </c>
      <c r="D14" s="371">
        <v>3900</v>
      </c>
      <c r="E14" s="371">
        <v>2100</v>
      </c>
      <c r="F14" s="371">
        <v>200</v>
      </c>
      <c r="G14" s="371">
        <v>4000</v>
      </c>
      <c r="H14" s="353" t="str">
        <f>IF(ISERROR(INDEX([1]Лист1!$B$1:$B$10029,MATCH(A14,[1]Лист1!$A$1:$A$10029,0),1)),"",INDEX([1]Лист1!$B$1:$B$10029,MATCH(A14,[1]Лист1!$A$1:$A$10029,0),1))</f>
        <v>11 842,87</v>
      </c>
    </row>
    <row r="15" spans="1:12" ht="12.95" customHeight="1">
      <c r="A15" s="286" t="s">
        <v>910</v>
      </c>
      <c r="B15" s="286"/>
      <c r="C15" s="374" t="s">
        <v>911</v>
      </c>
      <c r="D15" s="374">
        <v>4500</v>
      </c>
      <c r="E15" s="374">
        <v>2100</v>
      </c>
      <c r="F15" s="374">
        <v>200</v>
      </c>
      <c r="G15" s="374">
        <v>3875</v>
      </c>
      <c r="H15" s="398" t="str">
        <f>IF(ISERROR(INDEX([1]Лист1!$B$1:$B$10029,MATCH(A15,[1]Лист1!$A$1:$A$10029,0),1)),"",INDEX([1]Лист1!$B$1:$B$10029,MATCH(A15,[1]Лист1!$A$1:$A$10029,0),1))</f>
        <v>13 234,56</v>
      </c>
    </row>
    <row r="16" spans="1:12" ht="12.95" customHeight="1">
      <c r="A16" s="286" t="s">
        <v>1569</v>
      </c>
      <c r="B16" s="286"/>
      <c r="C16" s="371" t="s">
        <v>1563</v>
      </c>
      <c r="D16" s="371">
        <v>4500</v>
      </c>
      <c r="E16" s="371">
        <v>2100</v>
      </c>
      <c r="F16" s="371">
        <v>200</v>
      </c>
      <c r="G16" s="371">
        <v>4625</v>
      </c>
      <c r="H16" s="353" t="str">
        <f>IF(ISERROR(INDEX([1]Лист1!$B$1:$B$10029,MATCH(A16,[1]Лист1!$A$1:$A$10029,0),1)),"",INDEX([1]Лист1!$B$1:$B$10029,MATCH(A16,[1]Лист1!$A$1:$A$10029,0),1))</f>
        <v>15 713,14</v>
      </c>
    </row>
    <row r="17" spans="1:12" ht="12.95" customHeight="1">
      <c r="A17" s="286" t="s">
        <v>912</v>
      </c>
      <c r="B17" s="286"/>
      <c r="C17" s="374" t="s">
        <v>913</v>
      </c>
      <c r="D17" s="374">
        <v>5100</v>
      </c>
      <c r="E17" s="374">
        <v>2100</v>
      </c>
      <c r="F17" s="374">
        <v>200</v>
      </c>
      <c r="G17" s="374">
        <v>4425</v>
      </c>
      <c r="H17" s="398" t="str">
        <f>IF(ISERROR(INDEX([1]Лист1!$B$1:$B$10029,MATCH(A17,[1]Лист1!$A$1:$A$10029,0),1)),"",INDEX([1]Лист1!$B$1:$B$10029,MATCH(A17,[1]Лист1!$A$1:$A$10029,0),1))</f>
        <v>15 038,86</v>
      </c>
    </row>
    <row r="18" spans="1:12" ht="12.95" customHeight="1">
      <c r="A18" s="286" t="s">
        <v>1570</v>
      </c>
      <c r="B18" s="286"/>
      <c r="C18" s="371" t="s">
        <v>1564</v>
      </c>
      <c r="D18" s="371">
        <v>5100</v>
      </c>
      <c r="E18" s="371">
        <v>2100</v>
      </c>
      <c r="F18" s="371">
        <v>200</v>
      </c>
      <c r="G18" s="371">
        <v>5350</v>
      </c>
      <c r="H18" s="353" t="str">
        <f>IF(ISERROR(INDEX([1]Лист1!$B$1:$B$10029,MATCH(A18,[1]Лист1!$A$1:$A$10029,0),1)),"",INDEX([1]Лист1!$B$1:$B$10029,MATCH(A18,[1]Лист1!$A$1:$A$10029,0),1))</f>
        <v>18 157,43</v>
      </c>
    </row>
    <row r="19" spans="1:12" ht="12.95" customHeight="1">
      <c r="A19" s="286"/>
      <c r="B19" s="286"/>
      <c r="C19" s="286"/>
      <c r="D19" s="286"/>
      <c r="E19" s="286"/>
      <c r="F19" s="286"/>
      <c r="G19" s="286"/>
    </row>
    <row r="20" spans="1:12" ht="12.95" customHeight="1">
      <c r="A20" s="286"/>
      <c r="B20" s="409"/>
      <c r="C20" s="375" t="s">
        <v>914</v>
      </c>
      <c r="D20" s="286"/>
      <c r="E20" s="286"/>
      <c r="F20" s="286"/>
      <c r="G20" s="286"/>
    </row>
    <row r="21" spans="1:12" s="10" customFormat="1" ht="25.5" customHeight="1">
      <c r="A21" s="268"/>
      <c r="B21" s="269"/>
      <c r="C21" s="62" t="s">
        <v>1</v>
      </c>
      <c r="D21" s="13" t="s">
        <v>3</v>
      </c>
      <c r="E21" s="13" t="s">
        <v>281</v>
      </c>
      <c r="F21" s="13" t="s">
        <v>282</v>
      </c>
      <c r="G21" s="270" t="s">
        <v>6</v>
      </c>
      <c r="H21" s="271" t="s">
        <v>325</v>
      </c>
      <c r="I21" s="12"/>
      <c r="K21"/>
      <c r="L21"/>
    </row>
    <row r="22" spans="1:12" ht="12.95" customHeight="1">
      <c r="A22" s="279" t="s">
        <v>1550</v>
      </c>
      <c r="B22" s="286"/>
      <c r="C22" s="427" t="s">
        <v>1541</v>
      </c>
      <c r="D22" s="427">
        <v>2200</v>
      </c>
      <c r="E22" s="427">
        <v>590</v>
      </c>
      <c r="F22" s="427">
        <v>200</v>
      </c>
      <c r="G22" s="427">
        <v>650</v>
      </c>
      <c r="H22" s="282" t="str">
        <f>IF(ISERROR(INDEX([1]Лист1!$B$1:$B$10029,MATCH(A22,[1]Лист1!$A$1:$A$10029,0),1)),"",INDEX([1]Лист1!$B$1:$B$10029,MATCH(A22,[1]Лист1!$A$1:$A$10029,0),1))</f>
        <v>2 030,00</v>
      </c>
    </row>
    <row r="23" spans="1:12" ht="12.95" customHeight="1">
      <c r="A23" s="279" t="s">
        <v>1551</v>
      </c>
      <c r="B23" s="286"/>
      <c r="C23" s="428" t="s">
        <v>1542</v>
      </c>
      <c r="D23" s="428">
        <v>2200</v>
      </c>
      <c r="E23" s="428">
        <v>590</v>
      </c>
      <c r="F23" s="428">
        <v>200</v>
      </c>
      <c r="G23" s="428">
        <v>650</v>
      </c>
      <c r="H23" s="353" t="str">
        <f>IF(ISERROR(INDEX([1]Лист1!$B$1:$B$10029,MATCH(A23,[1]Лист1!$A$1:$A$10029,0),1)),"",INDEX([1]Лист1!$B$1:$B$10029,MATCH(A23,[1]Лист1!$A$1:$A$10029,0),1))</f>
        <v>4 470,00</v>
      </c>
    </row>
    <row r="24" spans="1:12" ht="12.95" customHeight="1">
      <c r="A24" s="279" t="s">
        <v>1552</v>
      </c>
      <c r="B24" s="286"/>
      <c r="C24" s="427" t="s">
        <v>1543</v>
      </c>
      <c r="D24" s="427">
        <v>2800</v>
      </c>
      <c r="E24" s="427">
        <v>590</v>
      </c>
      <c r="F24" s="427">
        <v>200</v>
      </c>
      <c r="G24" s="427">
        <v>825</v>
      </c>
      <c r="H24" s="398" t="str">
        <f>IF(ISERROR(INDEX([1]Лист1!$B$1:$B$10029,MATCH(A24,[1]Лист1!$A$1:$A$10029,0),1)),"",INDEX([1]Лист1!$B$1:$B$10029,MATCH(A24,[1]Лист1!$A$1:$A$10029,0),1))</f>
        <v>3 133,00</v>
      </c>
    </row>
    <row r="25" spans="1:12" ht="12.95" customHeight="1">
      <c r="A25" s="201" t="s">
        <v>1553</v>
      </c>
      <c r="C25" s="429" t="s">
        <v>1544</v>
      </c>
      <c r="D25" s="429">
        <v>3400</v>
      </c>
      <c r="E25" s="429">
        <v>590</v>
      </c>
      <c r="F25" s="429">
        <v>200</v>
      </c>
      <c r="G25" s="429">
        <v>1000</v>
      </c>
      <c r="H25" s="353" t="str">
        <f>IF(ISERROR(INDEX([1]Лист1!$B$1:$B$10029,MATCH(A25,[1]Лист1!$A$1:$A$10029,0),1)),"",INDEX([1]Лист1!$B$1:$B$10029,MATCH(A25,[1]Лист1!$A$1:$A$10029,0),1))</f>
        <v>3 792,00</v>
      </c>
    </row>
    <row r="26" spans="1:12" ht="12.95" customHeight="1">
      <c r="A26" s="201" t="s">
        <v>1554</v>
      </c>
      <c r="C26" s="430" t="s">
        <v>1545</v>
      </c>
      <c r="D26" s="430">
        <v>4000</v>
      </c>
      <c r="E26" s="430">
        <v>590</v>
      </c>
      <c r="F26" s="430">
        <v>200</v>
      </c>
      <c r="G26" s="430">
        <v>1200</v>
      </c>
      <c r="H26" s="398" t="str">
        <f>IF(ISERROR(INDEX([1]Лист1!$B$1:$B$10029,MATCH(A26,[1]Лист1!$A$1:$A$10029,0),1)),"",INDEX([1]Лист1!$B$1:$B$10029,MATCH(A26,[1]Лист1!$A$1:$A$10029,0),1))</f>
        <v>5 668,00</v>
      </c>
    </row>
    <row r="27" spans="1:12" ht="12.95" customHeight="1">
      <c r="A27" s="201" t="s">
        <v>1555</v>
      </c>
      <c r="C27" s="429" t="s">
        <v>1546</v>
      </c>
      <c r="D27" s="429">
        <v>4600</v>
      </c>
      <c r="E27" s="429">
        <v>590</v>
      </c>
      <c r="F27" s="429">
        <v>200</v>
      </c>
      <c r="G27" s="429">
        <v>1424.9999999999998</v>
      </c>
      <c r="H27" s="353" t="str">
        <f>IF(ISERROR(INDEX([1]Лист1!$B$1:$B$10029,MATCH(A27,[1]Лист1!$A$1:$A$10029,0),1)),"",INDEX([1]Лист1!$B$1:$B$10029,MATCH(A27,[1]Лист1!$A$1:$A$10029,0),1))</f>
        <v>6 752,00</v>
      </c>
    </row>
    <row r="28" spans="1:12" ht="12.95" customHeight="1">
      <c r="A28" s="201" t="s">
        <v>1556</v>
      </c>
      <c r="C28" s="430" t="s">
        <v>1547</v>
      </c>
      <c r="D28" s="430">
        <v>4800</v>
      </c>
      <c r="E28" s="430">
        <v>590</v>
      </c>
      <c r="F28" s="430">
        <v>250</v>
      </c>
      <c r="G28" s="430">
        <v>1775</v>
      </c>
      <c r="H28" s="398" t="str">
        <f>IF(ISERROR(INDEX([1]Лист1!$B$1:$B$10029,MATCH(A28,[1]Лист1!$A$1:$A$10029,0),1)),"",INDEX([1]Лист1!$B$1:$B$10029,MATCH(A28,[1]Лист1!$A$1:$A$10029,0),1))</f>
        <v>6 814,00</v>
      </c>
    </row>
    <row r="29" spans="1:12" ht="12.95" customHeight="1">
      <c r="A29" s="201" t="s">
        <v>1557</v>
      </c>
      <c r="C29" s="429" t="s">
        <v>1548</v>
      </c>
      <c r="D29" s="429">
        <v>4800</v>
      </c>
      <c r="E29" s="429">
        <v>1690</v>
      </c>
      <c r="F29" s="429">
        <v>250</v>
      </c>
      <c r="G29" s="429">
        <v>4825</v>
      </c>
      <c r="H29" s="353" t="str">
        <f>IF(ISERROR(INDEX([1]Лист1!$B$1:$B$10029,MATCH(A29,[1]Лист1!$A$1:$A$10029,0),1)),"",INDEX([1]Лист1!$B$1:$B$10029,MATCH(A29,[1]Лист1!$A$1:$A$10029,0),1))</f>
        <v>23 669,00</v>
      </c>
    </row>
    <row r="30" spans="1:12" ht="12.95" customHeight="1">
      <c r="A30" s="201" t="s">
        <v>1558</v>
      </c>
      <c r="C30" s="427" t="s">
        <v>1549</v>
      </c>
      <c r="D30" s="427">
        <v>5200</v>
      </c>
      <c r="E30" s="427">
        <v>590</v>
      </c>
      <c r="F30" s="427">
        <v>250</v>
      </c>
      <c r="G30" s="427">
        <v>1950</v>
      </c>
      <c r="H30" s="282" t="str">
        <f>IF(ISERROR(INDEX([1]Лист1!$B$1:$B$10029,MATCH(A30,[1]Лист1!$A$1:$A$10029,0),1)),"",INDEX([1]Лист1!$B$1:$B$10029,MATCH(A30,[1]Лист1!$A$1:$A$10029,0),1))</f>
        <v>7 412,00</v>
      </c>
    </row>
    <row r="31" spans="1:12" ht="12.95" customHeight="1">
      <c r="A31" s="1" t="s">
        <v>1528</v>
      </c>
      <c r="C31" s="428" t="s">
        <v>1517</v>
      </c>
      <c r="D31" s="428">
        <v>2200</v>
      </c>
      <c r="E31" s="428">
        <v>1390</v>
      </c>
      <c r="F31" s="428">
        <v>200</v>
      </c>
      <c r="G31" s="428">
        <v>1525</v>
      </c>
      <c r="H31" s="353" t="str">
        <f>IF(ISERROR(INDEX([1]Лист1!$B$1:$B$10029,MATCH(A31,[1]Лист1!$A$1:$A$10029,0),1)),"",INDEX([1]Лист1!$B$1:$B$10029,MATCH(A31,[1]Лист1!$A$1:$A$10029,0),1))</f>
        <v>4 572,00</v>
      </c>
    </row>
    <row r="32" spans="1:12" ht="12.95" customHeight="1">
      <c r="A32" s="1" t="s">
        <v>915</v>
      </c>
      <c r="C32" s="427" t="s">
        <v>916</v>
      </c>
      <c r="D32" s="427">
        <v>2200</v>
      </c>
      <c r="E32" s="427">
        <v>1390</v>
      </c>
      <c r="F32" s="427">
        <v>200</v>
      </c>
      <c r="G32" s="427">
        <v>1375</v>
      </c>
      <c r="H32" s="398" t="str">
        <f>IF(ISERROR(INDEX([1]Лист1!$B$1:$B$10029,MATCH(A32,[1]Лист1!$A$1:$A$10029,0),1)),"",INDEX([1]Лист1!$B$1:$B$10029,MATCH(A32,[1]Лист1!$A$1:$A$10029,0),1))</f>
        <v>5 431,00</v>
      </c>
    </row>
    <row r="33" spans="1:8" ht="12.95" customHeight="1">
      <c r="A33" s="1" t="s">
        <v>1529</v>
      </c>
      <c r="C33" s="429" t="s">
        <v>1518</v>
      </c>
      <c r="D33" s="429">
        <v>2200</v>
      </c>
      <c r="E33" s="429">
        <v>1690</v>
      </c>
      <c r="F33" s="429">
        <v>200</v>
      </c>
      <c r="G33" s="429">
        <v>1700.0000000000002</v>
      </c>
      <c r="H33" s="353" t="str">
        <f>IF(ISERROR(INDEX([1]Лист1!$B$1:$B$10029,MATCH(A33,[1]Лист1!$A$1:$A$10029,0),1)),"",INDEX([1]Лист1!$B$1:$B$10029,MATCH(A33,[1]Лист1!$A$1:$A$10029,0),1))</f>
        <v>3 180,00</v>
      </c>
    </row>
    <row r="34" spans="1:8" ht="12.95" customHeight="1">
      <c r="A34" s="1" t="s">
        <v>917</v>
      </c>
      <c r="C34" s="430" t="s">
        <v>918</v>
      </c>
      <c r="D34" s="430">
        <v>2200</v>
      </c>
      <c r="E34" s="430">
        <v>1690</v>
      </c>
      <c r="F34" s="430">
        <v>200</v>
      </c>
      <c r="G34" s="430">
        <v>1700.0000000000002</v>
      </c>
      <c r="H34" s="398" t="str">
        <f>IF(ISERROR(INDEX([1]Лист1!$B$1:$B$10029,MATCH(A34,[1]Лист1!$A$1:$A$10029,0),1)),"",INDEX([1]Лист1!$B$1:$B$10029,MATCH(A34,[1]Лист1!$A$1:$A$10029,0),1))</f>
        <v>3 180,00</v>
      </c>
    </row>
    <row r="35" spans="1:8" ht="12.95" customHeight="1">
      <c r="A35" s="1" t="s">
        <v>1530</v>
      </c>
      <c r="C35" s="429" t="s">
        <v>1519</v>
      </c>
      <c r="D35" s="429">
        <v>2800</v>
      </c>
      <c r="E35" s="429">
        <v>1390</v>
      </c>
      <c r="F35" s="429">
        <v>200</v>
      </c>
      <c r="G35" s="429">
        <v>1950</v>
      </c>
      <c r="H35" s="353" t="str">
        <f>IF(ISERROR(INDEX([1]Лист1!$B$1:$B$10029,MATCH(A35,[1]Лист1!$A$1:$A$10029,0),1)),"",INDEX([1]Лист1!$B$1:$B$10029,MATCH(A35,[1]Лист1!$A$1:$A$10029,0),1))</f>
        <v>7 073,00</v>
      </c>
    </row>
    <row r="36" spans="1:8" ht="12.95" customHeight="1">
      <c r="A36" s="1" t="s">
        <v>919</v>
      </c>
      <c r="C36" s="430" t="s">
        <v>920</v>
      </c>
      <c r="D36" s="430">
        <v>2800</v>
      </c>
      <c r="E36" s="430">
        <v>1390</v>
      </c>
      <c r="F36" s="430">
        <v>200</v>
      </c>
      <c r="G36" s="430">
        <v>1775</v>
      </c>
      <c r="H36" s="398" t="str">
        <f>IF(ISERROR(INDEX([1]Лист1!$B$1:$B$10029,MATCH(A36,[1]Лист1!$A$1:$A$10029,0),1)),"",INDEX([1]Лист1!$B$1:$B$10029,MATCH(A36,[1]Лист1!$A$1:$A$10029,0),1))</f>
        <v>7 133,00</v>
      </c>
    </row>
    <row r="37" spans="1:8" ht="12.95" customHeight="1">
      <c r="A37" s="1" t="s">
        <v>1531</v>
      </c>
      <c r="C37" s="429" t="s">
        <v>1520</v>
      </c>
      <c r="D37" s="429">
        <v>2800</v>
      </c>
      <c r="E37" s="429">
        <v>1700</v>
      </c>
      <c r="F37" s="429">
        <v>200</v>
      </c>
      <c r="G37" s="429">
        <v>2375</v>
      </c>
      <c r="H37" s="353" t="str">
        <f>IF(ISERROR(INDEX([1]Лист1!$B$1:$B$10029,MATCH(A37,[1]Лист1!$A$1:$A$10029,0),1)),"",INDEX([1]Лист1!$B$1:$B$10029,MATCH(A37,[1]Лист1!$A$1:$A$10029,0),1))</f>
        <v>8 400,00</v>
      </c>
    </row>
    <row r="38" spans="1:8" ht="12.95" customHeight="1">
      <c r="A38" s="1" t="s">
        <v>921</v>
      </c>
      <c r="C38" s="427" t="s">
        <v>922</v>
      </c>
      <c r="D38" s="427">
        <v>2800</v>
      </c>
      <c r="E38" s="427">
        <v>1700</v>
      </c>
      <c r="F38" s="427">
        <v>200</v>
      </c>
      <c r="G38" s="427">
        <v>2175</v>
      </c>
      <c r="H38" s="282" t="str">
        <f>IF(ISERROR(INDEX([1]Лист1!$B$1:$B$10029,MATCH(A38,[1]Лист1!$A$1:$A$10029,0),1)),"",INDEX([1]Лист1!$B$1:$B$10029,MATCH(A38,[1]Лист1!$A$1:$A$10029,0),1))</f>
        <v>8 378,00</v>
      </c>
    </row>
    <row r="39" spans="1:8" ht="12.95" customHeight="1">
      <c r="A39" s="1" t="s">
        <v>1532</v>
      </c>
      <c r="C39" s="428" t="s">
        <v>1521</v>
      </c>
      <c r="D39" s="428">
        <v>3400</v>
      </c>
      <c r="E39" s="428">
        <v>1390</v>
      </c>
      <c r="F39" s="428">
        <v>200</v>
      </c>
      <c r="G39" s="428">
        <v>2375</v>
      </c>
      <c r="H39" s="353" t="str">
        <f>IF(ISERROR(INDEX([1]Лист1!$B$1:$B$10029,MATCH(A39,[1]Лист1!$A$1:$A$10029,0),1)),"",INDEX([1]Лист1!$B$1:$B$10029,MATCH(A39,[1]Лист1!$A$1:$A$10029,0),1))</f>
        <v>9 662,00</v>
      </c>
    </row>
    <row r="40" spans="1:8" ht="12.95" customHeight="1">
      <c r="A40" s="1" t="s">
        <v>1533</v>
      </c>
      <c r="C40" s="427" t="s">
        <v>1522</v>
      </c>
      <c r="D40" s="427">
        <v>3400</v>
      </c>
      <c r="E40" s="427">
        <v>1390</v>
      </c>
      <c r="F40" s="427">
        <v>200</v>
      </c>
      <c r="G40" s="427">
        <v>2200</v>
      </c>
      <c r="H40" s="398" t="str">
        <f>IF(ISERROR(INDEX([1]Лист1!$B$1:$B$10029,MATCH(A40,[1]Лист1!$A$1:$A$10029,0),1)),"",INDEX([1]Лист1!$B$1:$B$10029,MATCH(A40,[1]Лист1!$A$1:$A$10029,0),1))</f>
        <v>10 491,00</v>
      </c>
    </row>
    <row r="41" spans="1:8" ht="12.95" customHeight="1">
      <c r="A41" s="1" t="s">
        <v>1534</v>
      </c>
      <c r="C41" s="429" t="s">
        <v>1523</v>
      </c>
      <c r="D41" s="429">
        <v>3400</v>
      </c>
      <c r="E41" s="429">
        <v>1690</v>
      </c>
      <c r="F41" s="429">
        <v>200</v>
      </c>
      <c r="G41" s="429">
        <v>2875</v>
      </c>
      <c r="H41" s="353" t="str">
        <f>IF(ISERROR(INDEX([1]Лист1!$B$1:$B$10029,MATCH(A41,[1]Лист1!$A$1:$A$10029,0),1)),"",INDEX([1]Лист1!$B$1:$B$10029,MATCH(A41,[1]Лист1!$A$1:$A$10029,0),1))</f>
        <v>11 241,00</v>
      </c>
    </row>
    <row r="42" spans="1:8" ht="12.95" customHeight="1">
      <c r="A42" s="1" t="s">
        <v>924</v>
      </c>
      <c r="C42" s="430" t="s">
        <v>923</v>
      </c>
      <c r="D42" s="430">
        <v>3400</v>
      </c>
      <c r="E42" s="430">
        <v>1690</v>
      </c>
      <c r="F42" s="430">
        <v>200</v>
      </c>
      <c r="G42" s="430">
        <v>2700</v>
      </c>
      <c r="H42" s="398" t="str">
        <f>IF(ISERROR(INDEX([1]Лист1!$B$1:$B$10029,MATCH(A42,[1]Лист1!$A$1:$A$10029,0),1)),"",INDEX([1]Лист1!$B$1:$B$10029,MATCH(A42,[1]Лист1!$A$1:$A$10029,0),1))</f>
        <v>12 296,00</v>
      </c>
    </row>
    <row r="43" spans="1:8" ht="12.95" customHeight="1">
      <c r="A43" s="1" t="s">
        <v>1535</v>
      </c>
      <c r="C43" s="429" t="s">
        <v>1524</v>
      </c>
      <c r="D43" s="429">
        <v>3400</v>
      </c>
      <c r="E43" s="429">
        <v>1690</v>
      </c>
      <c r="F43" s="429">
        <v>200</v>
      </c>
      <c r="G43" s="429">
        <v>2525</v>
      </c>
      <c r="H43" s="353" t="str">
        <f>IF(ISERROR(INDEX([1]Лист1!$B$1:$B$10029,MATCH(A43,[1]Лист1!$A$1:$A$10029,0),1)),"",INDEX([1]Лист1!$B$1:$B$10029,MATCH(A43,[1]Лист1!$A$1:$A$10029,0),1))</f>
        <v>12 843,00</v>
      </c>
    </row>
    <row r="44" spans="1:8" ht="12.95" customHeight="1">
      <c r="A44" s="1" t="s">
        <v>1536</v>
      </c>
      <c r="C44" s="430" t="s">
        <v>1525</v>
      </c>
      <c r="D44" s="430">
        <v>4000</v>
      </c>
      <c r="E44" s="430">
        <v>1690</v>
      </c>
      <c r="F44" s="430">
        <v>200</v>
      </c>
      <c r="G44" s="430">
        <v>3375</v>
      </c>
      <c r="H44" s="398" t="str">
        <f>IF(ISERROR(INDEX([1]Лист1!$B$1:$B$10029,MATCH(A44,[1]Лист1!$A$1:$A$10029,0),1)),"",INDEX([1]Лист1!$B$1:$B$10029,MATCH(A44,[1]Лист1!$A$1:$A$10029,0),1))</f>
        <v>12 992,00</v>
      </c>
    </row>
    <row r="45" spans="1:8" ht="12.95" customHeight="1">
      <c r="A45" s="1" t="s">
        <v>925</v>
      </c>
      <c r="C45" s="429" t="s">
        <v>926</v>
      </c>
      <c r="D45" s="429">
        <v>4000</v>
      </c>
      <c r="E45" s="429">
        <v>1690</v>
      </c>
      <c r="F45" s="429">
        <v>200</v>
      </c>
      <c r="G45" s="429">
        <v>3200</v>
      </c>
      <c r="H45" s="353" t="str">
        <f>IF(ISERROR(INDEX([1]Лист1!$B$1:$B$10029,MATCH(A45,[1]Лист1!$A$1:$A$10029,0),1)),"",INDEX([1]Лист1!$B$1:$B$10029,MATCH(A45,[1]Лист1!$A$1:$A$10029,0),1))</f>
        <v>13 969,00</v>
      </c>
    </row>
    <row r="46" spans="1:8" ht="12.95" customHeight="1">
      <c r="A46" s="1" t="s">
        <v>1537</v>
      </c>
      <c r="C46" s="430" t="s">
        <v>1526</v>
      </c>
      <c r="D46" s="430">
        <v>4600</v>
      </c>
      <c r="E46" s="430">
        <v>1690</v>
      </c>
      <c r="F46" s="430">
        <v>200</v>
      </c>
      <c r="G46" s="430">
        <v>3875</v>
      </c>
      <c r="H46" s="398" t="str">
        <f>IF(ISERROR(INDEX([1]Лист1!$B$1:$B$10029,MATCH(A46,[1]Лист1!$A$1:$A$10029,0),1)),"",INDEX([1]Лист1!$B$1:$B$10029,MATCH(A46,[1]Лист1!$A$1:$A$10029,0),1))</f>
        <v>15 328,00</v>
      </c>
    </row>
    <row r="47" spans="1:8" ht="12.95" customHeight="1">
      <c r="A47" s="1" t="s">
        <v>1538</v>
      </c>
      <c r="C47" s="429" t="s">
        <v>927</v>
      </c>
      <c r="D47" s="429">
        <v>4600</v>
      </c>
      <c r="E47" s="429">
        <v>1690</v>
      </c>
      <c r="F47" s="429">
        <v>200</v>
      </c>
      <c r="G47" s="429">
        <v>3725</v>
      </c>
      <c r="H47" s="353" t="str">
        <f>IF(ISERROR(INDEX([1]Лист1!$B$1:$B$10029,MATCH(A47,[1]Лист1!$A$1:$A$10029,0),1)),"",INDEX([1]Лист1!$B$1:$B$10029,MATCH(A47,[1]Лист1!$A$1:$A$10029,0),1))</f>
        <v>16 845,00</v>
      </c>
    </row>
    <row r="48" spans="1:8" ht="12.95" customHeight="1">
      <c r="A48" s="1" t="s">
        <v>1539</v>
      </c>
      <c r="C48" s="427" t="s">
        <v>1527</v>
      </c>
      <c r="D48" s="427">
        <v>5200</v>
      </c>
      <c r="E48" s="427">
        <v>1390</v>
      </c>
      <c r="F48" s="427">
        <v>250</v>
      </c>
      <c r="G48" s="427">
        <v>4100</v>
      </c>
      <c r="H48" s="398" t="str">
        <f>IF(ISERROR(INDEX([1]Лист1!$B$1:$B$10029,MATCH(A48,[1]Лист1!$A$1:$A$10029,0),1)),"",INDEX([1]Лист1!$B$1:$B$10029,MATCH(A48,[1]Лист1!$A$1:$A$10029,0),1))</f>
        <v>18 488,00</v>
      </c>
    </row>
    <row r="49" spans="1:12" ht="12.95" customHeight="1">
      <c r="A49" s="1" t="s">
        <v>1540</v>
      </c>
      <c r="C49" s="429" t="s">
        <v>928</v>
      </c>
      <c r="D49" s="429">
        <v>5200</v>
      </c>
      <c r="E49" s="429">
        <v>1690</v>
      </c>
      <c r="F49" s="429">
        <v>200</v>
      </c>
      <c r="G49" s="429">
        <v>4225</v>
      </c>
      <c r="H49" s="353" t="str">
        <f>IF(ISERROR(INDEX([1]Лист1!$B$1:$B$10029,MATCH(A49,[1]Лист1!$A$1:$A$10029,0),1)),"",INDEX([1]Лист1!$B$1:$B$10029,MATCH(A49,[1]Лист1!$A$1:$A$10029,0),1))</f>
        <v>19 096,00</v>
      </c>
    </row>
    <row r="50" spans="1:12" ht="12.95" customHeight="1">
      <c r="C50" s="264"/>
      <c r="D50" s="264"/>
    </row>
    <row r="51" spans="1:12" ht="12.95" customHeight="1">
      <c r="C51" s="264"/>
      <c r="D51" s="264"/>
    </row>
    <row r="52" spans="1:12" ht="12.95" customHeight="1">
      <c r="C52" s="264"/>
      <c r="D52" s="264"/>
    </row>
    <row r="53" spans="1:12" ht="12.95" customHeight="1">
      <c r="C53" s="264"/>
      <c r="D53" s="264"/>
    </row>
    <row r="54" spans="1:12" ht="12.95" customHeight="1">
      <c r="C54" s="264"/>
      <c r="D54" s="264"/>
    </row>
    <row r="55" spans="1:12" ht="12.95" customHeight="1">
      <c r="C55" s="264"/>
      <c r="D55" s="264"/>
    </row>
    <row r="56" spans="1:12" ht="37.5" customHeight="1">
      <c r="C56" s="264" t="s">
        <v>929</v>
      </c>
      <c r="D56" s="264"/>
    </row>
    <row r="57" spans="1:12" ht="18" customHeight="1">
      <c r="C57" s="264"/>
      <c r="D57" s="264"/>
    </row>
    <row r="58" spans="1:12" ht="12" customHeight="1">
      <c r="B58" s="410"/>
      <c r="C58" s="380" t="s">
        <v>930</v>
      </c>
    </row>
    <row r="59" spans="1:12" ht="12" customHeight="1"/>
    <row r="60" spans="1:12" ht="12" customHeight="1">
      <c r="B60" s="401"/>
      <c r="C60" s="350" t="s">
        <v>931</v>
      </c>
    </row>
    <row r="61" spans="1:12" s="10" customFormat="1" ht="25.5" customHeight="1">
      <c r="A61" s="268"/>
      <c r="B61" s="269"/>
      <c r="C61" s="62" t="s">
        <v>1</v>
      </c>
      <c r="D61" s="13" t="s">
        <v>3</v>
      </c>
      <c r="E61" s="13" t="s">
        <v>281</v>
      </c>
      <c r="F61" s="13" t="s">
        <v>282</v>
      </c>
      <c r="G61" s="270" t="s">
        <v>6</v>
      </c>
      <c r="H61" s="271" t="s">
        <v>325</v>
      </c>
      <c r="I61" s="12"/>
      <c r="K61"/>
      <c r="L61"/>
    </row>
    <row r="62" spans="1:12" ht="13.35" customHeight="1">
      <c r="A62" s="54" t="s">
        <v>932</v>
      </c>
      <c r="B62" s="286"/>
      <c r="C62" s="310" t="s">
        <v>933</v>
      </c>
      <c r="D62" s="374">
        <v>2100</v>
      </c>
      <c r="E62" s="374">
        <v>1050</v>
      </c>
      <c r="F62" s="374">
        <v>200</v>
      </c>
      <c r="G62" s="374">
        <v>900</v>
      </c>
      <c r="H62" s="425" t="str">
        <f>IF(ISERROR(INDEX([1]Лист1!$B$1:$B$10029,MATCH(L62,[1]Лист1!$A$1:$A$10029,0),1)),"",INDEX([1]Лист1!$B$1:$B$10029,MATCH(L62,[1]Лист1!$A$1:$A$10029,0),1))</f>
        <v>2 448,00</v>
      </c>
      <c r="L62" s="54" t="s">
        <v>932</v>
      </c>
    </row>
    <row r="63" spans="1:12" ht="13.35" customHeight="1">
      <c r="A63" s="54" t="s">
        <v>934</v>
      </c>
      <c r="B63" s="286"/>
      <c r="C63" s="300" t="s">
        <v>935</v>
      </c>
      <c r="D63" s="371">
        <v>2700</v>
      </c>
      <c r="E63" s="371">
        <v>1050</v>
      </c>
      <c r="F63" s="371">
        <v>200</v>
      </c>
      <c r="G63" s="371">
        <v>1170</v>
      </c>
      <c r="H63" s="426" t="str">
        <f>IF(ISERROR(INDEX([1]Лист1!$B$1:$B$10029,MATCH(L63,[1]Лист1!$A$1:$A$10029,0),1)),"",INDEX([1]Лист1!$B$1:$B$10029,MATCH(L63,[1]Лист1!$A$1:$A$10029,0),1))</f>
        <v>3 288,00</v>
      </c>
      <c r="L63" s="54" t="s">
        <v>934</v>
      </c>
    </row>
    <row r="64" spans="1:12" ht="13.35" customHeight="1">
      <c r="A64" s="54" t="s">
        <v>936</v>
      </c>
      <c r="B64" s="286"/>
      <c r="C64" s="310" t="s">
        <v>937</v>
      </c>
      <c r="D64" s="374">
        <v>3300</v>
      </c>
      <c r="E64" s="374">
        <v>1050</v>
      </c>
      <c r="F64" s="374">
        <v>200</v>
      </c>
      <c r="G64" s="374">
        <v>1450</v>
      </c>
      <c r="H64" s="425" t="str">
        <f>IF(ISERROR(INDEX([1]Лист1!$B$1:$B$10029,MATCH(L64,[1]Лист1!$A$1:$A$10029,0),1)),"",INDEX([1]Лист1!$B$1:$B$10029,MATCH(L64,[1]Лист1!$A$1:$A$10029,0),1))</f>
        <v>3 972,00</v>
      </c>
      <c r="L64" s="54" t="s">
        <v>936</v>
      </c>
    </row>
    <row r="65" spans="1:12" ht="13.35" customHeight="1">
      <c r="A65" s="54" t="s">
        <v>938</v>
      </c>
      <c r="B65" s="286"/>
      <c r="C65" s="300" t="s">
        <v>939</v>
      </c>
      <c r="D65" s="371">
        <v>3300</v>
      </c>
      <c r="E65" s="371">
        <v>1050</v>
      </c>
      <c r="F65" s="371">
        <v>200</v>
      </c>
      <c r="G65" s="371">
        <v>1450</v>
      </c>
      <c r="H65" s="426" t="str">
        <f>IF(ISERROR(INDEX([1]Лист1!$B$1:$B$10029,MATCH(L65,[1]Лист1!$A$1:$A$10029,0),1)),"",INDEX([1]Лист1!$B$1:$B$10029,MATCH(L65,[1]Лист1!$A$1:$A$10029,0),1))</f>
        <v>4 056,00</v>
      </c>
      <c r="L65" s="54" t="s">
        <v>938</v>
      </c>
    </row>
    <row r="66" spans="1:12" ht="13.35" customHeight="1">
      <c r="A66" s="54" t="s">
        <v>940</v>
      </c>
      <c r="B66" s="286"/>
      <c r="C66" s="310" t="s">
        <v>941</v>
      </c>
      <c r="D66" s="374">
        <v>3900</v>
      </c>
      <c r="E66" s="374">
        <v>1050</v>
      </c>
      <c r="F66" s="374">
        <v>200</v>
      </c>
      <c r="G66" s="374">
        <v>1650</v>
      </c>
      <c r="H66" s="425" t="str">
        <f>IF(ISERROR(INDEX([1]Лист1!$B$1:$B$10029,MATCH(L66,[1]Лист1!$A$1:$A$10029,0),1)),"",INDEX([1]Лист1!$B$1:$B$10029,MATCH(L66,[1]Лист1!$A$1:$A$10029,0),1))</f>
        <v>4 158,00</v>
      </c>
      <c r="L66" s="54" t="s">
        <v>940</v>
      </c>
    </row>
    <row r="67" spans="1:12" ht="13.35" customHeight="1">
      <c r="A67" s="54" t="s">
        <v>942</v>
      </c>
      <c r="B67" s="286"/>
      <c r="C67" s="300" t="s">
        <v>943</v>
      </c>
      <c r="D67" s="371">
        <v>4500</v>
      </c>
      <c r="E67" s="371">
        <v>1050</v>
      </c>
      <c r="F67" s="371">
        <v>200</v>
      </c>
      <c r="G67" s="371">
        <v>1920</v>
      </c>
      <c r="H67" s="426" t="str">
        <f>IF(ISERROR(INDEX([1]Лист1!$B$1:$B$10029,MATCH(L67,[1]Лист1!$A$1:$A$10029,0),1)),"",INDEX([1]Лист1!$B$1:$B$10029,MATCH(L67,[1]Лист1!$A$1:$A$10029,0),1))</f>
        <v>5 328,00</v>
      </c>
      <c r="L67" s="54" t="s">
        <v>942</v>
      </c>
    </row>
    <row r="68" spans="1:12" ht="13.35" customHeight="1">
      <c r="A68" s="54" t="s">
        <v>944</v>
      </c>
      <c r="B68" s="286"/>
      <c r="C68" s="310" t="s">
        <v>945</v>
      </c>
      <c r="D68" s="374">
        <v>4500</v>
      </c>
      <c r="E68" s="374">
        <v>1050</v>
      </c>
      <c r="F68" s="374">
        <v>200</v>
      </c>
      <c r="G68" s="374">
        <v>1920</v>
      </c>
      <c r="H68" s="425" t="str">
        <f>IF(ISERROR(INDEX([1]Лист1!$B$1:$B$10029,MATCH(L68,[1]Лист1!$A$1:$A$10029,0),1)),"",INDEX([1]Лист1!$B$1:$B$10029,MATCH(L68,[1]Лист1!$A$1:$A$10029,0),1))</f>
        <v>5 328,00</v>
      </c>
      <c r="L68" s="54" t="s">
        <v>944</v>
      </c>
    </row>
    <row r="69" spans="1:12" ht="13.35" customHeight="1">
      <c r="A69" s="54" t="s">
        <v>946</v>
      </c>
      <c r="B69" s="286"/>
      <c r="C69" s="300" t="s">
        <v>947</v>
      </c>
      <c r="D69" s="371">
        <v>5100</v>
      </c>
      <c r="E69" s="371">
        <v>1050</v>
      </c>
      <c r="F69" s="371">
        <v>200</v>
      </c>
      <c r="G69" s="371">
        <v>2235</v>
      </c>
      <c r="H69" s="426" t="str">
        <f>IF(ISERROR(INDEX([1]Лист1!$B$1:$B$10029,MATCH(L69,[1]Лист1!$A$1:$A$10029,0),1)),"",INDEX([1]Лист1!$B$1:$B$10029,MATCH(L69,[1]Лист1!$A$1:$A$10029,0),1))</f>
        <v>6 174,00</v>
      </c>
      <c r="L69" s="54" t="s">
        <v>946</v>
      </c>
    </row>
    <row r="70" spans="1:12" ht="13.35" customHeight="1">
      <c r="A70" s="54" t="s">
        <v>948</v>
      </c>
      <c r="B70" s="286"/>
      <c r="C70" s="310" t="s">
        <v>949</v>
      </c>
      <c r="D70" s="374">
        <v>2700</v>
      </c>
      <c r="E70" s="374">
        <v>1050</v>
      </c>
      <c r="F70" s="374">
        <v>200</v>
      </c>
      <c r="G70" s="374">
        <v>1170</v>
      </c>
      <c r="H70" s="425" t="str">
        <f>IF(ISERROR(INDEX([1]Лист1!$B$1:$B$10029,MATCH(L70,[1]Лист1!$A$1:$A$10029,0),1)),"",INDEX([1]Лист1!$B$1:$B$10029,MATCH(L70,[1]Лист1!$A$1:$A$10029,0),1))</f>
        <v>3 288,00</v>
      </c>
      <c r="L70" s="54" t="s">
        <v>948</v>
      </c>
    </row>
    <row r="71" spans="1:12" ht="13.35" customHeight="1">
      <c r="A71" s="286"/>
      <c r="B71" s="286"/>
      <c r="C71" s="286"/>
      <c r="D71" s="286"/>
      <c r="E71" s="286"/>
      <c r="F71" s="286"/>
      <c r="G71" s="286"/>
    </row>
    <row r="72" spans="1:12" ht="13.35" customHeight="1">
      <c r="A72" s="286"/>
      <c r="B72" s="409"/>
      <c r="C72" s="379" t="s">
        <v>950</v>
      </c>
      <c r="D72" s="382"/>
      <c r="E72" s="286"/>
      <c r="F72" s="286"/>
      <c r="G72" s="286"/>
    </row>
    <row r="73" spans="1:12" s="10" customFormat="1" ht="25.5" customHeight="1">
      <c r="A73" s="268"/>
      <c r="B73" s="269"/>
      <c r="C73" s="62" t="s">
        <v>1</v>
      </c>
      <c r="D73" s="13" t="s">
        <v>3</v>
      </c>
      <c r="E73" s="13" t="s">
        <v>281</v>
      </c>
      <c r="F73" s="13" t="s">
        <v>282</v>
      </c>
      <c r="G73" s="270" t="s">
        <v>6</v>
      </c>
      <c r="H73" s="271" t="s">
        <v>325</v>
      </c>
      <c r="I73" s="12"/>
      <c r="K73"/>
      <c r="L73"/>
    </row>
    <row r="74" spans="1:12" ht="13.35" customHeight="1">
      <c r="A74" s="54" t="s">
        <v>951</v>
      </c>
      <c r="B74" s="272"/>
      <c r="C74" s="310" t="s">
        <v>952</v>
      </c>
      <c r="D74" s="374">
        <v>2100</v>
      </c>
      <c r="E74" s="374">
        <v>560</v>
      </c>
      <c r="F74" s="374">
        <v>200</v>
      </c>
      <c r="G74" s="374">
        <v>545</v>
      </c>
      <c r="H74" s="425" t="str">
        <f>IF(ISERROR(INDEX([1]Лист1!$B$1:$B$10029,MATCH(L74,[1]Лист1!$A$1:$A$10029,0),1)),"",INDEX([1]Лист1!$B$1:$B$10029,MATCH(L74,[1]Лист1!$A$1:$A$10029,0),1))</f>
        <v>1 788,00</v>
      </c>
      <c r="L74" s="54" t="s">
        <v>951</v>
      </c>
    </row>
    <row r="75" spans="1:12" ht="13.35" customHeight="1">
      <c r="A75" s="54" t="s">
        <v>953</v>
      </c>
      <c r="B75" s="286"/>
      <c r="C75" s="300" t="s">
        <v>954</v>
      </c>
      <c r="D75" s="371">
        <v>2700</v>
      </c>
      <c r="E75" s="371">
        <v>560</v>
      </c>
      <c r="F75" s="371">
        <v>200</v>
      </c>
      <c r="G75" s="371">
        <v>710</v>
      </c>
      <c r="H75" s="426" t="str">
        <f>IF(ISERROR(INDEX([1]Лист1!$B$1:$B$10029,MATCH(L75,[1]Лист1!$A$1:$A$10029,0),1)),"",INDEX([1]Лист1!$B$1:$B$10029,MATCH(L75,[1]Лист1!$A$1:$A$10029,0),1))</f>
        <v>2 300,00</v>
      </c>
      <c r="L75" s="54" t="s">
        <v>953</v>
      </c>
    </row>
    <row r="76" spans="1:12" ht="13.35" customHeight="1">
      <c r="A76" s="54" t="s">
        <v>955</v>
      </c>
      <c r="B76" s="286"/>
      <c r="C76" s="310" t="s">
        <v>956</v>
      </c>
      <c r="D76" s="374">
        <v>3300</v>
      </c>
      <c r="E76" s="374">
        <v>560</v>
      </c>
      <c r="F76" s="374">
        <v>200</v>
      </c>
      <c r="G76" s="374">
        <v>870</v>
      </c>
      <c r="H76" s="425" t="str">
        <f>IF(ISERROR(INDEX([1]Лист1!$B$1:$B$10029,MATCH(L76,[1]Лист1!$A$1:$A$10029,0),1)),"",INDEX([1]Лист1!$B$1:$B$10029,MATCH(L76,[1]Лист1!$A$1:$A$10029,0),1))</f>
        <v>2 900,00</v>
      </c>
      <c r="L76" s="54" t="s">
        <v>955</v>
      </c>
    </row>
    <row r="77" spans="1:12" ht="13.35" customHeight="1">
      <c r="A77" s="54" t="s">
        <v>1513</v>
      </c>
      <c r="B77" s="286"/>
      <c r="C77" s="300" t="s">
        <v>1512</v>
      </c>
      <c r="D77" s="371">
        <v>3300</v>
      </c>
      <c r="E77" s="371">
        <v>560</v>
      </c>
      <c r="F77" s="371">
        <v>200</v>
      </c>
      <c r="G77" s="371">
        <v>869.99999999999989</v>
      </c>
      <c r="H77" s="426" t="str">
        <f>IF(ISERROR(INDEX([1]Лист1!$B$1:$B$10029,MATCH(L77,[1]Лист1!$A$1:$A$10029,0),1)),"",INDEX([1]Лист1!$B$1:$B$10029,MATCH(L77,[1]Лист1!$A$1:$A$10029,0),1))</f>
        <v>2 900,00</v>
      </c>
      <c r="L77" s="54" t="s">
        <v>1513</v>
      </c>
    </row>
    <row r="78" spans="1:12" ht="13.35" customHeight="1">
      <c r="A78" s="54" t="s">
        <v>957</v>
      </c>
      <c r="B78" s="286"/>
      <c r="C78" s="310" t="s">
        <v>958</v>
      </c>
      <c r="D78" s="374">
        <v>3900</v>
      </c>
      <c r="E78" s="374">
        <v>560</v>
      </c>
      <c r="F78" s="374">
        <v>200</v>
      </c>
      <c r="G78" s="374">
        <v>1050</v>
      </c>
      <c r="H78" s="425" t="str">
        <f>IF(ISERROR(INDEX([1]Лист1!$B$1:$B$10029,MATCH(L78,[1]Лист1!$A$1:$A$10029,0),1)),"",INDEX([1]Лист1!$B$1:$B$10029,MATCH(L78,[1]Лист1!$A$1:$A$10029,0),1))</f>
        <v>3 500,00</v>
      </c>
      <c r="L78" s="54" t="s">
        <v>957</v>
      </c>
    </row>
    <row r="79" spans="1:12" ht="13.35" customHeight="1">
      <c r="A79" s="54" t="s">
        <v>959</v>
      </c>
      <c r="B79" s="286"/>
      <c r="C79" s="300" t="s">
        <v>960</v>
      </c>
      <c r="D79" s="371">
        <v>4500</v>
      </c>
      <c r="E79" s="371">
        <v>560</v>
      </c>
      <c r="F79" s="371">
        <v>200</v>
      </c>
      <c r="G79" s="371">
        <v>1200</v>
      </c>
      <c r="H79" s="426" t="str">
        <f>IF(ISERROR(INDEX([1]Лист1!$B$1:$B$10029,MATCH(L79,[1]Лист1!$A$1:$A$10029,0),1)),"",INDEX([1]Лист1!$B$1:$B$10029,MATCH(L79,[1]Лист1!$A$1:$A$10029,0),1))</f>
        <v>4 100,00</v>
      </c>
      <c r="L79" s="54" t="s">
        <v>959</v>
      </c>
    </row>
    <row r="80" spans="1:12" ht="13.35" customHeight="1">
      <c r="A80" s="54" t="s">
        <v>961</v>
      </c>
      <c r="B80" s="286"/>
      <c r="C80" s="310" t="s">
        <v>962</v>
      </c>
      <c r="D80" s="374">
        <v>5100</v>
      </c>
      <c r="E80" s="374">
        <v>1480</v>
      </c>
      <c r="F80" s="374">
        <v>200</v>
      </c>
      <c r="G80" s="374">
        <v>1350</v>
      </c>
      <c r="H80" s="425" t="str">
        <f>IF(ISERROR(INDEX([1]Лист1!$B$1:$B$10029,MATCH(L80,[1]Лист1!$A$1:$A$10029,0),1)),"",INDEX([1]Лист1!$B$1:$B$10029,MATCH(L80,[1]Лист1!$A$1:$A$10029,0),1))</f>
        <v>4 900,00</v>
      </c>
      <c r="L80" s="54" t="s">
        <v>961</v>
      </c>
    </row>
    <row r="81" spans="1:12" ht="13.35" customHeight="1">
      <c r="L81" s="54" t="s">
        <v>951</v>
      </c>
    </row>
    <row r="82" spans="1:12" ht="13.35" customHeight="1">
      <c r="B82" s="401"/>
      <c r="C82" s="375" t="s">
        <v>914</v>
      </c>
      <c r="L82" s="54" t="s">
        <v>953</v>
      </c>
    </row>
    <row r="83" spans="1:12" s="10" customFormat="1" ht="25.5" customHeight="1">
      <c r="A83" s="268"/>
      <c r="B83" s="269"/>
      <c r="C83" s="62" t="s">
        <v>1</v>
      </c>
      <c r="D83" s="13" t="s">
        <v>3</v>
      </c>
      <c r="E83" s="13" t="s">
        <v>281</v>
      </c>
      <c r="F83" s="13" t="s">
        <v>282</v>
      </c>
      <c r="G83" s="270" t="s">
        <v>6</v>
      </c>
      <c r="H83" s="271" t="s">
        <v>325</v>
      </c>
      <c r="I83" s="12"/>
      <c r="K83"/>
      <c r="L83"/>
    </row>
    <row r="84" spans="1:12" ht="13.35" customHeight="1">
      <c r="A84" s="54" t="s">
        <v>963</v>
      </c>
      <c r="C84" s="421" t="s">
        <v>964</v>
      </c>
      <c r="D84" s="423">
        <v>2200</v>
      </c>
      <c r="E84" s="423">
        <v>1390</v>
      </c>
      <c r="F84" s="423">
        <v>200</v>
      </c>
      <c r="G84" s="423">
        <v>1360</v>
      </c>
      <c r="H84" s="425" t="str">
        <f>IF(ISERROR(INDEX([1]Лист1!$B$1:$B$10029,MATCH(L84,[1]Лист1!$A$1:$A$10029,0),1)),"",INDEX([1]Лист1!$B$1:$B$10029,MATCH(L84,[1]Лист1!$A$1:$A$10029,0),1))</f>
        <v>4 038,00</v>
      </c>
      <c r="L84" s="54" t="s">
        <v>963</v>
      </c>
    </row>
    <row r="85" spans="1:12" ht="13.35" customHeight="1">
      <c r="A85" s="54" t="s">
        <v>965</v>
      </c>
      <c r="C85" s="422" t="s">
        <v>966</v>
      </c>
      <c r="D85" s="424">
        <v>3400</v>
      </c>
      <c r="E85" s="424">
        <v>1390</v>
      </c>
      <c r="F85" s="424">
        <v>200</v>
      </c>
      <c r="G85" s="424">
        <v>2020</v>
      </c>
      <c r="H85" s="426" t="str">
        <f>IF(ISERROR(INDEX([1]Лист1!$B$1:$B$10029,MATCH(L85,[1]Лист1!$A$1:$A$10029,0),1)),"",INDEX([1]Лист1!$B$1:$B$10029,MATCH(L85,[1]Лист1!$A$1:$A$10029,0),1))</f>
        <v>5 448,00</v>
      </c>
      <c r="L85" s="54" t="s">
        <v>965</v>
      </c>
    </row>
    <row r="86" spans="1:12" ht="13.35" customHeight="1">
      <c r="A86" s="54" t="s">
        <v>967</v>
      </c>
      <c r="C86" s="421" t="s">
        <v>968</v>
      </c>
      <c r="D86" s="423">
        <v>4600</v>
      </c>
      <c r="E86" s="423">
        <v>1390</v>
      </c>
      <c r="F86" s="423">
        <v>200</v>
      </c>
      <c r="G86" s="423">
        <v>2860</v>
      </c>
      <c r="H86" s="425" t="str">
        <f>IF(ISERROR(INDEX([1]Лист1!$B$1:$B$10029,MATCH(L86,[1]Лист1!$A$1:$A$10029,0),1)),"",INDEX([1]Лист1!$B$1:$B$10029,MATCH(L86,[1]Лист1!$A$1:$A$10029,0),1))</f>
        <v>7 426,00</v>
      </c>
      <c r="L86" s="54" t="s">
        <v>967</v>
      </c>
    </row>
    <row r="87" spans="1:12" ht="13.35" customHeight="1">
      <c r="A87" s="54" t="s">
        <v>969</v>
      </c>
      <c r="B87"/>
      <c r="C87" s="422" t="s">
        <v>970</v>
      </c>
      <c r="D87" s="424">
        <v>2200</v>
      </c>
      <c r="E87" s="424">
        <v>2200</v>
      </c>
      <c r="F87" s="424">
        <v>200</v>
      </c>
      <c r="G87" s="424">
        <v>2320</v>
      </c>
      <c r="H87" s="426" t="str">
        <f>IF(ISERROR(INDEX([1]Лист1!$B$1:$B$10029,MATCH(L87,[1]Лист1!$A$1:$A$10029,0),1)),"",INDEX([1]Лист1!$B$1:$B$10029,MATCH(L87,[1]Лист1!$A$1:$A$10029,0),1))</f>
        <v>6 187,00</v>
      </c>
      <c r="L87" s="54" t="s">
        <v>969</v>
      </c>
    </row>
    <row r="88" spans="1:12" ht="13.35" customHeight="1">
      <c r="A88" s="54" t="s">
        <v>971</v>
      </c>
      <c r="C88" s="421" t="s">
        <v>1514</v>
      </c>
      <c r="D88" s="423">
        <v>2200</v>
      </c>
      <c r="E88" s="423">
        <v>590</v>
      </c>
      <c r="F88" s="423">
        <v>200</v>
      </c>
      <c r="G88" s="423">
        <v>650</v>
      </c>
      <c r="H88" s="425" t="str">
        <f>IF(ISERROR(INDEX([1]Лист1!$B$1:$B$10029,MATCH(L88,[1]Лист1!$A$1:$A$10029,0),1)),"",INDEX([1]Лист1!$B$1:$B$10029,MATCH(L88,[1]Лист1!$A$1:$A$10029,0),1))</f>
        <v>2 030,00</v>
      </c>
      <c r="L88" s="54" t="s">
        <v>971</v>
      </c>
    </row>
    <row r="89" spans="1:12" ht="13.35" customHeight="1">
      <c r="A89" s="54" t="s">
        <v>972</v>
      </c>
      <c r="C89" s="422" t="s">
        <v>1515</v>
      </c>
      <c r="D89" s="424">
        <v>3400</v>
      </c>
      <c r="E89" s="424">
        <v>590</v>
      </c>
      <c r="F89" s="424">
        <v>200</v>
      </c>
      <c r="G89" s="424">
        <v>1000</v>
      </c>
      <c r="H89" s="426" t="str">
        <f>IF(ISERROR(INDEX([1]Лист1!$B$1:$B$10029,MATCH(L89,[1]Лист1!$A$1:$A$10029,0),1)),"",INDEX([1]Лист1!$B$1:$B$10029,MATCH(L89,[1]Лист1!$A$1:$A$10029,0),1))</f>
        <v>3 300,00</v>
      </c>
      <c r="L89" s="54" t="s">
        <v>972</v>
      </c>
    </row>
    <row r="90" spans="1:12" ht="13.35" customHeight="1">
      <c r="A90" s="54" t="s">
        <v>973</v>
      </c>
      <c r="C90" s="421" t="s">
        <v>1516</v>
      </c>
      <c r="D90" s="423">
        <v>4600</v>
      </c>
      <c r="E90" s="423">
        <v>590</v>
      </c>
      <c r="F90" s="423">
        <v>200</v>
      </c>
      <c r="G90" s="423">
        <v>1370</v>
      </c>
      <c r="H90" s="425" t="str">
        <f>IF(ISERROR(INDEX([1]Лист1!$B$1:$B$10029,MATCH(L90,[1]Лист1!$A$1:$A$10029,0),1)),"",INDEX([1]Лист1!$B$1:$B$10029,MATCH(L90,[1]Лист1!$A$1:$A$10029,0),1))</f>
        <v>6 096,00</v>
      </c>
      <c r="L90" s="54" t="s">
        <v>973</v>
      </c>
    </row>
    <row r="91" spans="1:12" ht="13.35" customHeight="1"/>
    <row r="92" spans="1:12" ht="13.35" customHeight="1"/>
    <row r="93" spans="1:12" ht="13.35" customHeight="1"/>
    <row r="94" spans="1:12" ht="13.35" customHeight="1"/>
    <row r="95" spans="1:12" ht="13.35" customHeight="1"/>
    <row r="65323" ht="12.75" customHeight="1"/>
    <row r="65324" ht="12.75" customHeight="1"/>
    <row r="65325" ht="12.75" customHeight="1"/>
    <row r="65326" ht="12.75" customHeight="1"/>
    <row r="65327" ht="12.75" customHeight="1"/>
    <row r="65328" ht="12.75" customHeight="1"/>
    <row r="65329" ht="12.75" customHeight="1"/>
    <row r="65330" ht="12.75" customHeight="1"/>
    <row r="65331" ht="12.75" customHeight="1"/>
    <row r="65332" ht="12.75" customHeight="1"/>
    <row r="65333" ht="12.75" customHeight="1"/>
    <row r="65334" ht="12.75" customHeight="1"/>
    <row r="65335" ht="12.75" customHeight="1"/>
    <row r="65336" ht="12.75" customHeight="1"/>
    <row r="65337" ht="12.75" customHeight="1"/>
    <row r="65338" ht="12.75" customHeight="1"/>
    <row r="65339" ht="12.75" customHeight="1"/>
    <row r="65340" ht="12.75" customHeight="1"/>
    <row r="65341" ht="12.75" customHeight="1"/>
    <row r="65342" ht="12.75" customHeight="1"/>
    <row r="65343" ht="12.75" customHeight="1"/>
    <row r="65344" ht="12.75" customHeight="1"/>
    <row r="65345" ht="12.75" customHeight="1"/>
    <row r="65346" ht="12.75" customHeight="1"/>
    <row r="65347" ht="12.75" customHeight="1"/>
    <row r="65348" ht="12.75" customHeight="1"/>
    <row r="65349" ht="12.75" customHeight="1"/>
    <row r="65350" ht="12.75" customHeight="1"/>
    <row r="65351" ht="12.75" customHeight="1"/>
    <row r="65352" ht="12.75" customHeight="1"/>
    <row r="65353" ht="12.75" customHeight="1"/>
    <row r="65354" ht="12.75" customHeight="1"/>
    <row r="65355" ht="12.75" customHeight="1"/>
    <row r="65356" ht="12.75" customHeight="1"/>
    <row r="65357" ht="12.75" customHeight="1"/>
    <row r="65358" ht="12.75" customHeight="1"/>
    <row r="65359" ht="12.75" customHeight="1"/>
    <row r="65360" ht="12.75" customHeight="1"/>
    <row r="65361" ht="12.75" customHeight="1"/>
    <row r="65362" ht="12.75" customHeight="1"/>
    <row r="65363" ht="12.75" customHeight="1"/>
    <row r="65364" ht="12.75" customHeight="1"/>
    <row r="65365" ht="12.75" customHeight="1"/>
    <row r="65366" ht="12.75" customHeight="1"/>
    <row r="65367" ht="12.75" customHeight="1"/>
    <row r="65368" ht="12.75" customHeight="1"/>
    <row r="65369" ht="12.75" customHeight="1"/>
    <row r="65370" ht="12.75" customHeight="1"/>
    <row r="65371" ht="12.75" customHeight="1"/>
    <row r="65372" ht="12.75" customHeight="1"/>
    <row r="65373" ht="12.75" customHeight="1"/>
    <row r="65374" ht="12.75" customHeight="1"/>
    <row r="65375" ht="12.75" customHeight="1"/>
    <row r="65376" ht="12.75" customHeight="1"/>
    <row r="65377" ht="12.75" customHeight="1"/>
    <row r="65378" ht="12.75" customHeight="1"/>
    <row r="65379" ht="12.75" customHeight="1"/>
    <row r="65380" ht="12.75" customHeight="1"/>
    <row r="65381" ht="12.75" customHeight="1"/>
    <row r="65382" ht="12.75" customHeight="1"/>
    <row r="65383" ht="12.75" customHeight="1"/>
    <row r="65384" ht="12.75" customHeight="1"/>
    <row r="65385" ht="12.75" customHeight="1"/>
    <row r="65386" ht="12.75" customHeight="1"/>
    <row r="65387" ht="12.75" customHeight="1"/>
    <row r="65388" ht="12.75" customHeight="1"/>
    <row r="65389" ht="12.75" customHeight="1"/>
    <row r="65390" ht="12.75" customHeight="1"/>
    <row r="65391" ht="12.75" customHeight="1"/>
    <row r="65392" ht="12.75" customHeight="1"/>
    <row r="65393" ht="12.75" customHeight="1"/>
    <row r="65394" ht="12.75" customHeight="1"/>
    <row r="65395" ht="12.75" customHeight="1"/>
    <row r="65396" ht="12.75" customHeight="1"/>
    <row r="65397" ht="12.75" customHeight="1"/>
    <row r="65398" ht="12.75" customHeight="1"/>
    <row r="65399" ht="12.75" customHeight="1"/>
    <row r="65400" ht="12.75" customHeight="1"/>
    <row r="65401" ht="12.75" customHeight="1"/>
    <row r="65402" ht="12.75" customHeight="1"/>
    <row r="65403" ht="12.75" customHeight="1"/>
    <row r="65404" ht="12.75" customHeight="1"/>
    <row r="65405" ht="12.75" customHeight="1"/>
    <row r="65406" ht="12.75" customHeight="1"/>
    <row r="65407" ht="12.75" customHeight="1"/>
    <row r="65408" ht="12.75" customHeight="1"/>
    <row r="65409" ht="12.75" customHeight="1"/>
    <row r="65410" ht="12.75" customHeight="1"/>
    <row r="65411" ht="12.75" customHeight="1"/>
    <row r="65412" ht="12.75" customHeight="1"/>
    <row r="65413" ht="12.75" customHeight="1"/>
    <row r="65414" ht="12.75" customHeight="1"/>
    <row r="65415" ht="12.75" customHeight="1"/>
    <row r="65416" ht="12.75" customHeight="1"/>
    <row r="65417" ht="12.75" customHeight="1"/>
    <row r="65418" ht="12.75" customHeight="1"/>
    <row r="65419" ht="12.75" customHeight="1"/>
    <row r="65420" ht="12.75" customHeight="1"/>
    <row r="65421" ht="12.75" customHeight="1"/>
    <row r="65422" ht="12.75" customHeight="1"/>
    <row r="65423" ht="12.75" customHeight="1"/>
    <row r="65424" ht="12.75" customHeight="1"/>
    <row r="65425" ht="12.75" customHeight="1"/>
    <row r="65426" ht="12.75" customHeight="1"/>
    <row r="65427" ht="12.75" customHeight="1"/>
    <row r="65428" ht="12.75" customHeight="1"/>
    <row r="65429" ht="12.75" customHeight="1"/>
    <row r="65430" ht="12.75" customHeight="1"/>
    <row r="65431" ht="12.75" customHeight="1"/>
    <row r="65432" ht="12.75" customHeight="1"/>
    <row r="65433" ht="12.75" customHeight="1"/>
    <row r="65434" ht="12.75" customHeight="1"/>
    <row r="65435" ht="12.75" customHeight="1"/>
    <row r="65436" ht="12.75" customHeight="1"/>
    <row r="65437" ht="12.75" customHeight="1"/>
    <row r="65438" ht="12.75" customHeight="1"/>
    <row r="65439" ht="12.75" customHeight="1"/>
    <row r="65440" ht="12.75" customHeight="1"/>
    <row r="65441" ht="12.75" customHeight="1"/>
    <row r="65442" ht="12.75" customHeight="1"/>
    <row r="65443" ht="12.75" customHeight="1"/>
    <row r="65444" ht="12.75" customHeight="1"/>
    <row r="65445" ht="12.75" customHeight="1"/>
    <row r="65446" ht="12.75" customHeight="1"/>
    <row r="65447" ht="12.75" customHeight="1"/>
    <row r="65448" ht="12.75" customHeight="1"/>
    <row r="65449" ht="12.75" customHeight="1"/>
    <row r="65450" ht="12.75" customHeight="1"/>
    <row r="65451" ht="12.75" customHeight="1"/>
    <row r="65452" ht="12.75" customHeight="1"/>
    <row r="65453" ht="12.75" customHeight="1"/>
    <row r="65454" ht="12.75" customHeight="1"/>
    <row r="65455" ht="12.75" customHeight="1"/>
    <row r="65456" ht="12.75" customHeight="1"/>
    <row r="65457" ht="12.75" customHeight="1"/>
    <row r="65458" ht="12.75" customHeight="1"/>
    <row r="65459" ht="12.75" customHeight="1"/>
    <row r="65460" ht="12.75" customHeight="1"/>
    <row r="65461" ht="12.75" customHeight="1"/>
    <row r="65462" ht="12.75" customHeight="1"/>
    <row r="65463" ht="12.75" customHeight="1"/>
    <row r="65464" ht="12.75" customHeight="1"/>
    <row r="65465" ht="12.75" customHeight="1"/>
    <row r="65466" ht="12.75" customHeight="1"/>
    <row r="65467" ht="12.75" customHeight="1"/>
    <row r="65468" ht="12.75" customHeight="1"/>
    <row r="65469" ht="12.75" customHeight="1"/>
    <row r="65470" ht="12.75" customHeight="1"/>
    <row r="65471" ht="12.75" customHeight="1"/>
    <row r="65472" ht="12.75" customHeight="1"/>
    <row r="65473" ht="12.75" customHeight="1"/>
    <row r="65474" ht="12.75" customHeight="1"/>
    <row r="65475" ht="12.75" customHeight="1"/>
    <row r="65476" ht="12.75" customHeight="1"/>
    <row r="65477" ht="12.75" customHeight="1"/>
    <row r="65478" ht="12.75" customHeight="1"/>
    <row r="65479" ht="12.75" customHeight="1"/>
    <row r="65480" ht="12.75" customHeight="1"/>
    <row r="65481" ht="12.75" customHeight="1"/>
    <row r="65482" ht="12.75" customHeight="1"/>
    <row r="65483" ht="12.75" customHeight="1"/>
    <row r="65484" ht="12.75" customHeight="1"/>
    <row r="65485" ht="12.75" customHeight="1"/>
    <row r="65486" ht="12.75" customHeight="1"/>
    <row r="65487" ht="12.75" customHeight="1"/>
    <row r="65488" ht="12.75" customHeight="1"/>
    <row r="65489" ht="12.75" customHeight="1"/>
    <row r="65490" ht="12.75" customHeight="1"/>
    <row r="65491" ht="12.75" customHeight="1"/>
    <row r="65492" ht="12.75" customHeight="1"/>
    <row r="65493" ht="12.75" customHeight="1"/>
    <row r="65494" ht="12.75" customHeight="1"/>
    <row r="65495" ht="12.75" customHeight="1"/>
    <row r="65496" ht="12.75" customHeight="1"/>
    <row r="65497" ht="12.75" customHeight="1"/>
    <row r="65498" ht="12.75" customHeight="1"/>
    <row r="65499" ht="12.75" customHeight="1"/>
    <row r="65500" ht="12.75" customHeight="1"/>
    <row r="65501" ht="12.75" customHeight="1"/>
    <row r="65502" ht="12.75" customHeight="1"/>
    <row r="65503" ht="12.75" customHeight="1"/>
    <row r="65504" ht="12.75" customHeight="1"/>
    <row r="65505" ht="12.75" customHeight="1"/>
    <row r="65506" ht="12.75" customHeight="1"/>
    <row r="65507" ht="12.75" customHeight="1"/>
    <row r="65508" ht="12.75" customHeight="1"/>
    <row r="65509" ht="12.75" customHeight="1"/>
    <row r="65510" ht="12.75" customHeight="1"/>
    <row r="65511" ht="12.75" customHeight="1"/>
    <row r="65512" ht="12.75" customHeight="1"/>
    <row r="65513" ht="12.75" customHeight="1"/>
    <row r="65514" ht="12.75" customHeight="1"/>
    <row r="65515" ht="12.75" customHeight="1"/>
    <row r="65516" ht="12.75" customHeight="1"/>
    <row r="65517" ht="12.75" customHeight="1"/>
    <row r="65518" ht="12.75" customHeight="1"/>
    <row r="65519" ht="12.75" customHeight="1"/>
    <row r="65520" ht="12.75" customHeight="1"/>
    <row r="65521" ht="12.75" customHeight="1"/>
    <row r="65522" ht="12.75" customHeight="1"/>
    <row r="65523" ht="12.75" customHeight="1"/>
    <row r="65524" ht="12.75" customHeight="1"/>
    <row r="65525" ht="12.75" customHeight="1"/>
    <row r="65526" ht="12.75" customHeight="1"/>
    <row r="65527" ht="12.75" customHeight="1"/>
    <row r="65528" ht="12.75" customHeight="1"/>
    <row r="65529" ht="12.75" customHeight="1"/>
    <row r="65530" ht="12.75" customHeight="1"/>
    <row r="65531" ht="12.75" customHeight="1"/>
    <row r="65532" ht="12.75" customHeight="1"/>
    <row r="65533" ht="12.75" customHeight="1"/>
    <row r="65534" ht="12.75" customHeight="1"/>
    <row r="65535" ht="12.75" customHeight="1"/>
    <row r="65536" ht="12.75" customHeight="1"/>
    <row r="65537" ht="12.75" customHeight="1"/>
    <row r="65538" ht="12.75" customHeight="1"/>
    <row r="65539" ht="12.75" customHeight="1"/>
    <row r="65540" ht="12.75" customHeight="1"/>
    <row r="65541" ht="12.75" customHeight="1"/>
    <row r="65542" ht="12.75" customHeight="1"/>
    <row r="65543" ht="12.75" customHeight="1"/>
    <row r="65544" ht="12.75" customHeight="1"/>
    <row r="65545" ht="12.75" customHeight="1"/>
    <row r="65546" ht="12.75" customHeight="1"/>
    <row r="65547" ht="12.75" customHeight="1"/>
    <row r="65548" ht="12.75" customHeight="1"/>
    <row r="65549" ht="12.75" customHeight="1"/>
    <row r="65550" ht="12.75" customHeight="1"/>
    <row r="65551" ht="12.75" customHeight="1"/>
    <row r="65552" ht="12.75" customHeight="1"/>
    <row r="65553" ht="12.75" customHeight="1"/>
    <row r="65554" ht="12.75" customHeight="1"/>
    <row r="65555" ht="12.75" customHeight="1"/>
    <row r="65556" ht="12.75" customHeight="1"/>
    <row r="65557" ht="12.75" customHeight="1"/>
    <row r="65558" ht="12.75" customHeight="1"/>
    <row r="65559" ht="12.75" customHeight="1"/>
    <row r="65560" ht="12.75" customHeight="1"/>
    <row r="65561" ht="12.75" customHeight="1"/>
    <row r="65562" ht="12.75" customHeight="1"/>
    <row r="65563" ht="12.75" customHeight="1"/>
    <row r="65564" ht="12.75" customHeight="1"/>
    <row r="65565" ht="12.75" customHeight="1"/>
  </sheetData>
  <sheetProtection selectLockedCells="1" selectUnlockedCells="1"/>
  <pageMargins left="0.39370078740157483" right="0.39370078740157483" top="0.39370078740157483" bottom="0.62992125984251968" header="0.51181102362204722" footer="0.39370078740157483"/>
  <pageSetup paperSize="9" scale="69" firstPageNumber="11" orientation="portrait" useFirstPageNumber="1" r:id="rId1"/>
  <headerFooter alignWithMargins="0">
    <oddFooter>&amp;L&amp;"Arial,обычный"&amp;9* Під замовлення (відсутні в складському залишку).
Ціни в грн з ПДВ станом на 02.01.2021. ТОВ "АБЕТОН", м. Київ, вул. Якутська, 5, тел. (044) 355-06-06, www.abeton.ua&amp;R&amp;"Times New Roman,обычный"&amp;12&amp;P</oddFooter>
  </headerFooter>
  <rowBreaks count="2" manualBreakCount="2">
    <brk id="55" max="9" man="1"/>
    <brk id="109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65536"/>
  <sheetViews>
    <sheetView view="pageBreakPreview" topLeftCell="B1" zoomScale="115" zoomScaleNormal="115" zoomScaleSheetLayoutView="115" workbookViewId="0">
      <selection activeCell="I45" sqref="I45"/>
    </sheetView>
  </sheetViews>
  <sheetFormatPr defaultColWidth="8.5703125" defaultRowHeight="14.65" customHeight="1" outlineLevelCol="1"/>
  <cols>
    <col min="1" max="1" width="17.7109375" style="1" hidden="1" customWidth="1" outlineLevel="1"/>
    <col min="2" max="2" width="2" style="1" customWidth="1" collapsed="1"/>
    <col min="3" max="3" width="26.85546875" style="1" customWidth="1"/>
    <col min="4" max="4" width="12.7109375" style="1" customWidth="1"/>
    <col min="5" max="5" width="15.42578125" style="1" customWidth="1"/>
    <col min="6" max="6" width="12" style="1" customWidth="1"/>
    <col min="7" max="7" width="9.7109375" style="1" customWidth="1"/>
    <col min="8" max="8" width="11.85546875" style="262" customWidth="1"/>
    <col min="9" max="9" width="8.5703125" style="263" customWidth="1"/>
    <col min="10" max="10" width="14.85546875" style="1" customWidth="1"/>
    <col min="11" max="11" width="12.7109375" style="1" customWidth="1"/>
    <col min="12" max="244" width="8.5703125" style="1" customWidth="1"/>
  </cols>
  <sheetData>
    <row r="1" spans="1:244" ht="39" customHeight="1">
      <c r="A1"/>
      <c r="B1"/>
      <c r="C1" s="264" t="s">
        <v>974</v>
      </c>
      <c r="D1" s="264"/>
      <c r="E1"/>
      <c r="F1"/>
      <c r="G1"/>
      <c r="I1" s="265"/>
    </row>
    <row r="2" spans="1:244" ht="14.1" customHeight="1"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</row>
    <row r="3" spans="1:244" ht="12.75" customHeight="1">
      <c r="B3" s="401"/>
      <c r="C3" s="327" t="s">
        <v>975</v>
      </c>
      <c r="I3" s="7"/>
      <c r="K3"/>
      <c r="L3"/>
      <c r="IH3"/>
      <c r="II3"/>
      <c r="IJ3"/>
    </row>
    <row r="4" spans="1:244" s="10" customFormat="1" ht="25.5" customHeight="1">
      <c r="A4" s="268"/>
      <c r="B4" s="269"/>
      <c r="C4" s="62" t="s">
        <v>1</v>
      </c>
      <c r="D4" s="13" t="s">
        <v>3</v>
      </c>
      <c r="E4" s="13" t="s">
        <v>281</v>
      </c>
      <c r="F4" s="13" t="s">
        <v>282</v>
      </c>
      <c r="G4" s="270" t="s">
        <v>6</v>
      </c>
      <c r="H4" s="271" t="s">
        <v>325</v>
      </c>
      <c r="I4" s="12"/>
      <c r="K4"/>
      <c r="L4"/>
    </row>
    <row r="5" spans="1:244" ht="12.6" customHeight="1">
      <c r="A5" s="330"/>
      <c r="B5" s="330"/>
      <c r="C5" s="374" t="s">
        <v>976</v>
      </c>
      <c r="D5" s="383"/>
      <c r="E5" s="383"/>
      <c r="F5" s="383"/>
      <c r="G5" s="383"/>
      <c r="H5" s="384">
        <f>H6+H7*2+H8</f>
        <v>2238.7200000000003</v>
      </c>
      <c r="I5" s="7"/>
      <c r="K5"/>
      <c r="L5"/>
      <c r="IH5"/>
      <c r="II5"/>
      <c r="IJ5"/>
    </row>
    <row r="6" spans="1:244" ht="12.6" customHeight="1">
      <c r="A6" s="54" t="s">
        <v>977</v>
      </c>
      <c r="B6" s="286"/>
      <c r="C6" s="300" t="s">
        <v>978</v>
      </c>
      <c r="D6" s="300">
        <v>1300</v>
      </c>
      <c r="E6" s="300">
        <v>140</v>
      </c>
      <c r="F6" s="300">
        <v>140</v>
      </c>
      <c r="G6" s="371">
        <v>55</v>
      </c>
      <c r="H6" s="278">
        <f>IF(ISERROR(INDEX([1]Лист1!$B$1:$B$10029,MATCH(A6,[1]Лист1!$A$1:$A$10029,0),1)),"",INDEX([1]Лист1!$B$1:$B$10029,MATCH(A6,[1]Лист1!$A$1:$A$10029,0),1))</f>
        <v>426.12</v>
      </c>
      <c r="I6" s="7"/>
      <c r="K6"/>
      <c r="L6"/>
      <c r="IH6"/>
      <c r="II6"/>
      <c r="IJ6"/>
    </row>
    <row r="7" spans="1:244" s="17" customFormat="1" ht="12.6" customHeight="1">
      <c r="A7" s="54" t="s">
        <v>979</v>
      </c>
      <c r="B7" s="286"/>
      <c r="C7" s="310" t="s">
        <v>980</v>
      </c>
      <c r="D7" s="310">
        <v>1920</v>
      </c>
      <c r="E7" s="310">
        <v>140</v>
      </c>
      <c r="F7" s="310">
        <v>160</v>
      </c>
      <c r="G7" s="374">
        <v>88</v>
      </c>
      <c r="H7" s="275">
        <f>IF(ISERROR(INDEX([1]Лист1!$B$1:$B$10029,MATCH(A7,[1]Лист1!$A$1:$A$10029,0),1)),"",INDEX([1]Лист1!$B$1:$B$10029,MATCH(A7,[1]Лист1!$A$1:$A$10029,0),1))</f>
        <v>651.9</v>
      </c>
      <c r="I7" s="21"/>
      <c r="K7"/>
      <c r="L7"/>
    </row>
    <row r="8" spans="1:244" s="17" customFormat="1" ht="12.6" customHeight="1">
      <c r="A8" s="54" t="s">
        <v>981</v>
      </c>
      <c r="B8" s="286"/>
      <c r="C8" s="300" t="s">
        <v>982</v>
      </c>
      <c r="D8" s="300">
        <v>1760</v>
      </c>
      <c r="E8" s="300">
        <v>140</v>
      </c>
      <c r="F8" s="300">
        <v>140</v>
      </c>
      <c r="G8" s="371">
        <v>70</v>
      </c>
      <c r="H8" s="278">
        <f>IF(ISERROR(INDEX([1]Лист1!$B$1:$B$10029,MATCH(A8,[1]Лист1!$A$1:$A$10029,0),1)),"",INDEX([1]Лист1!$B$1:$B$10029,MATCH(A8,[1]Лист1!$A$1:$A$10029,0),1))</f>
        <v>508.8</v>
      </c>
      <c r="I8" s="21"/>
      <c r="K8"/>
      <c r="L8"/>
    </row>
    <row r="9" spans="1:244" s="17" customFormat="1" ht="12.6" customHeight="1">
      <c r="A9" s="1"/>
      <c r="B9" s="1"/>
      <c r="C9" s="179"/>
      <c r="D9" s="1"/>
      <c r="E9" s="1"/>
      <c r="F9" s="1"/>
      <c r="G9" s="1"/>
      <c r="H9" s="262"/>
      <c r="I9" s="21"/>
      <c r="K9"/>
      <c r="L9"/>
    </row>
    <row r="10" spans="1:244" s="17" customFormat="1" ht="12.6" customHeight="1">
      <c r="A10" s="1"/>
      <c r="B10" s="1"/>
      <c r="C10" s="179"/>
      <c r="D10" s="1"/>
      <c r="E10" s="1"/>
      <c r="F10" s="1"/>
      <c r="G10" s="1"/>
      <c r="H10" s="262"/>
      <c r="I10" s="21"/>
      <c r="K10"/>
      <c r="L10"/>
    </row>
    <row r="11" spans="1:244" ht="36" customHeight="1">
      <c r="A11"/>
      <c r="B11"/>
      <c r="C11" s="264" t="s">
        <v>983</v>
      </c>
      <c r="D11" s="264"/>
      <c r="E11"/>
      <c r="F11"/>
      <c r="G11"/>
      <c r="I11" s="265"/>
    </row>
    <row r="12" spans="1:244" ht="15.95" customHeight="1">
      <c r="A12"/>
      <c r="B12"/>
      <c r="C12" s="264"/>
      <c r="D12" s="264"/>
      <c r="E12"/>
      <c r="F12"/>
      <c r="G12"/>
      <c r="I12" s="265"/>
    </row>
    <row r="13" spans="1:244" s="17" customFormat="1" ht="14.1" customHeight="1">
      <c r="A13" s="1"/>
      <c r="B13" s="401"/>
      <c r="C13" s="327" t="s">
        <v>984</v>
      </c>
      <c r="D13" s="1"/>
      <c r="E13" s="1"/>
      <c r="F13" s="1"/>
      <c r="G13" s="1"/>
      <c r="H13" s="262"/>
      <c r="I13" s="21"/>
      <c r="K13"/>
      <c r="L13"/>
    </row>
    <row r="14" spans="1:244" s="10" customFormat="1" ht="25.5" customHeight="1" thickBot="1">
      <c r="A14" s="268"/>
      <c r="B14" s="269"/>
      <c r="C14" s="62" t="s">
        <v>1</v>
      </c>
      <c r="D14" s="13" t="s">
        <v>3</v>
      </c>
      <c r="E14" s="13" t="s">
        <v>281</v>
      </c>
      <c r="F14" s="13" t="s">
        <v>282</v>
      </c>
      <c r="G14" s="270" t="s">
        <v>6</v>
      </c>
      <c r="H14" s="271" t="s">
        <v>325</v>
      </c>
      <c r="I14" s="12"/>
      <c r="K14"/>
      <c r="L14"/>
    </row>
    <row r="15" spans="1:244" s="17" customFormat="1" ht="12.6" customHeight="1" thickBot="1">
      <c r="A15" s="435" t="s">
        <v>1575</v>
      </c>
      <c r="B15" s="330"/>
      <c r="C15" s="517" t="s">
        <v>985</v>
      </c>
      <c r="D15" s="517"/>
      <c r="E15" s="383"/>
      <c r="F15" s="383"/>
      <c r="G15" s="374"/>
      <c r="H15" s="275">
        <f>IF(ISERROR(INDEX([1]Лист1!$B$1:$B$10029,MATCH(A15,[1]Лист1!$A$1:$A$10029,0),1)),"",INDEX([1]Лист1!$B$1:$B$10029,MATCH(A15,[1]Лист1!$A$1:$A$10029,0),1))</f>
        <v>795</v>
      </c>
      <c r="I15" s="21"/>
      <c r="K15"/>
      <c r="L15"/>
    </row>
    <row r="16" spans="1:244" s="17" customFormat="1" ht="12.6" customHeight="1">
      <c r="A16" s="1"/>
      <c r="B16" s="330"/>
      <c r="C16" s="385" t="s">
        <v>986</v>
      </c>
      <c r="D16" s="386"/>
      <c r="E16" s="387"/>
      <c r="F16" s="387"/>
      <c r="G16" s="272"/>
      <c r="H16" s="357"/>
      <c r="I16" s="21"/>
      <c r="K16"/>
      <c r="L16"/>
    </row>
    <row r="17" spans="1:244" s="17" customFormat="1" ht="45" customHeight="1">
      <c r="A17" s="1"/>
      <c r="B17" s="1"/>
      <c r="C17" s="179"/>
      <c r="D17" s="1"/>
      <c r="E17" s="1"/>
      <c r="F17" s="1"/>
      <c r="G17" s="1"/>
      <c r="H17" s="262"/>
      <c r="I17" s="21"/>
      <c r="K17"/>
      <c r="L17"/>
    </row>
    <row r="18" spans="1:244" ht="36" customHeight="1">
      <c r="A18"/>
      <c r="B18"/>
      <c r="C18" s="264" t="s">
        <v>987</v>
      </c>
      <c r="D18" s="264"/>
      <c r="E18"/>
      <c r="F18"/>
      <c r="G18"/>
      <c r="I18" s="265"/>
    </row>
    <row r="19" spans="1:244" s="17" customFormat="1" ht="12.6" customHeight="1">
      <c r="A19" s="1"/>
      <c r="B19" s="1"/>
      <c r="C19" s="179"/>
      <c r="D19" s="1"/>
      <c r="E19" s="1"/>
      <c r="F19" s="1"/>
      <c r="G19" s="1"/>
      <c r="H19" s="262"/>
      <c r="I19" s="21"/>
      <c r="K19"/>
      <c r="L19"/>
    </row>
    <row r="20" spans="1:244" s="17" customFormat="1" ht="12.6" customHeight="1">
      <c r="A20" s="1"/>
      <c r="B20" s="401"/>
      <c r="C20" s="304" t="s">
        <v>988</v>
      </c>
      <c r="D20" s="1"/>
      <c r="E20" s="1"/>
      <c r="F20" s="1"/>
      <c r="G20" s="1"/>
      <c r="H20" s="262"/>
      <c r="I20" s="21"/>
      <c r="K20"/>
      <c r="L20"/>
    </row>
    <row r="21" spans="1:244" s="10" customFormat="1" ht="25.5" customHeight="1">
      <c r="A21" s="268"/>
      <c r="B21" s="269"/>
      <c r="C21" s="62" t="s">
        <v>1</v>
      </c>
      <c r="D21" s="13" t="s">
        <v>3</v>
      </c>
      <c r="E21" s="13" t="s">
        <v>281</v>
      </c>
      <c r="F21" s="13" t="s">
        <v>282</v>
      </c>
      <c r="G21" s="270" t="s">
        <v>6</v>
      </c>
      <c r="H21" s="271" t="s">
        <v>325</v>
      </c>
      <c r="I21" s="12"/>
      <c r="K21"/>
      <c r="L21"/>
    </row>
    <row r="22" spans="1:244" s="179" customFormat="1" ht="12.95" customHeight="1">
      <c r="A22" s="286"/>
      <c r="B22" s="286"/>
      <c r="C22" s="286" t="s">
        <v>989</v>
      </c>
      <c r="D22" s="286"/>
      <c r="E22" s="286"/>
      <c r="F22" s="286"/>
      <c r="G22" s="286"/>
      <c r="H22" s="262"/>
      <c r="I22" s="290"/>
      <c r="K22"/>
      <c r="L22"/>
    </row>
    <row r="23" spans="1:244" s="179" customFormat="1" ht="12.95" customHeight="1">
      <c r="A23" s="330"/>
      <c r="B23" s="330"/>
      <c r="C23" s="517" t="s">
        <v>990</v>
      </c>
      <c r="D23" s="517"/>
      <c r="E23" s="383"/>
      <c r="F23" s="383"/>
      <c r="G23" s="374">
        <v>3540</v>
      </c>
      <c r="H23" s="434">
        <f>3142.89*7+3142.89+761.91</f>
        <v>25905.03</v>
      </c>
      <c r="I23" s="290"/>
      <c r="K23"/>
      <c r="L23"/>
    </row>
    <row r="24" spans="1:244" s="179" customFormat="1" ht="12.95" customHeight="1">
      <c r="A24" s="54" t="s">
        <v>1571</v>
      </c>
      <c r="B24" s="286"/>
      <c r="C24" s="300" t="s">
        <v>991</v>
      </c>
      <c r="D24" s="371"/>
      <c r="E24" s="371"/>
      <c r="F24" s="371"/>
      <c r="G24" s="371">
        <v>442</v>
      </c>
      <c r="H24" s="353" t="str">
        <f>IF(ISERROR(INDEX([1]Лист1!$B$1:$B$10029,MATCH(A24,[1]Лист1!$A$1:$A$10029,0),1)),"",INDEX([1]Лист1!$B$1:$B$10029,MATCH(A24,[1]Лист1!$A$1:$A$10029,0),1))</f>
        <v>3 142,89</v>
      </c>
      <c r="I24" s="290"/>
      <c r="K24"/>
      <c r="L24"/>
    </row>
    <row r="25" spans="1:244" s="179" customFormat="1" ht="12.95" customHeight="1">
      <c r="A25" s="54" t="s">
        <v>1572</v>
      </c>
      <c r="B25" s="286"/>
      <c r="C25" s="310" t="s">
        <v>992</v>
      </c>
      <c r="D25" s="374"/>
      <c r="E25" s="374"/>
      <c r="F25" s="374"/>
      <c r="G25" s="374">
        <v>386</v>
      </c>
      <c r="H25" s="398" t="str">
        <f>IF(ISERROR(INDEX([1]Лист1!$B$1:$B$10029,MATCH(A25,[1]Лист1!$A$1:$A$10029,0),1)),"",INDEX([1]Лист1!$B$1:$B$10029,MATCH(A25,[1]Лист1!$A$1:$A$10029,0),1))</f>
        <v>3 142,89</v>
      </c>
      <c r="I25" s="290"/>
      <c r="K25"/>
      <c r="L25"/>
    </row>
    <row r="26" spans="1:244" s="179" customFormat="1" ht="12.95" customHeight="1">
      <c r="A26" s="54" t="s">
        <v>1573</v>
      </c>
      <c r="B26" s="286"/>
      <c r="C26" s="300" t="s">
        <v>993</v>
      </c>
      <c r="D26" s="371"/>
      <c r="E26" s="371"/>
      <c r="F26" s="371"/>
      <c r="G26" s="371">
        <v>57</v>
      </c>
      <c r="H26" s="353">
        <f>IF(ISERROR(INDEX([1]Лист1!$B$1:$B$10029,MATCH(A26,[1]Лист1!$A$1:$A$10029,0),1)),"",INDEX([1]Лист1!$B$1:$B$10029,MATCH(A26,[1]Лист1!$A$1:$A$10029,0),1))</f>
        <v>761.91</v>
      </c>
      <c r="I26" s="290"/>
      <c r="K26"/>
      <c r="L26"/>
    </row>
    <row r="27" spans="1:244" s="179" customFormat="1" ht="12.95" customHeight="1">
      <c r="A27" s="286"/>
      <c r="B27" s="286"/>
      <c r="C27" s="286" t="s">
        <v>994</v>
      </c>
      <c r="D27" s="286"/>
      <c r="E27" s="286"/>
      <c r="F27" s="286"/>
      <c r="G27" s="286"/>
      <c r="H27" s="388"/>
      <c r="I27" s="290"/>
      <c r="K27"/>
      <c r="L27"/>
    </row>
    <row r="28" spans="1:244" s="10" customFormat="1" ht="12.95" customHeight="1">
      <c r="A28" s="330"/>
      <c r="B28" s="330"/>
      <c r="C28" s="517" t="s">
        <v>995</v>
      </c>
      <c r="D28" s="517"/>
      <c r="E28" s="517"/>
      <c r="F28" s="383"/>
      <c r="G28" s="374">
        <v>4880</v>
      </c>
      <c r="H28" s="433">
        <f>3604.22*9+3604.22+699.85</f>
        <v>36742.049999999996</v>
      </c>
      <c r="I28" s="12"/>
      <c r="K28"/>
      <c r="L28"/>
    </row>
    <row r="29" spans="1:244" s="179" customFormat="1" ht="12.95" customHeight="1">
      <c r="A29" s="54" t="s">
        <v>996</v>
      </c>
      <c r="B29" s="286"/>
      <c r="C29" s="300" t="s">
        <v>997</v>
      </c>
      <c r="D29" s="371"/>
      <c r="E29" s="371"/>
      <c r="F29" s="371"/>
      <c r="G29" s="371">
        <v>488</v>
      </c>
      <c r="H29" s="353" t="str">
        <f>IF(ISERROR(INDEX([1]Лист1!$B$1:$B$10029,MATCH(A29,[1]Лист1!$A$1:$A$10029,0),1)),"",INDEX([1]Лист1!$B$1:$B$10029,MATCH(A29,[1]Лист1!$A$1:$A$10029,0),1))</f>
        <v>3 604,22</v>
      </c>
      <c r="I29" s="290"/>
      <c r="K29"/>
      <c r="L29"/>
    </row>
    <row r="30" spans="1:244" s="179" customFormat="1" ht="12.95" customHeight="1">
      <c r="A30" s="54" t="s">
        <v>998</v>
      </c>
      <c r="B30" s="286"/>
      <c r="C30" s="310" t="s">
        <v>999</v>
      </c>
      <c r="D30" s="374"/>
      <c r="E30" s="374"/>
      <c r="F30" s="374"/>
      <c r="G30" s="374">
        <v>431</v>
      </c>
      <c r="H30" s="398" t="str">
        <f>IF(ISERROR(INDEX([1]Лист1!$B$1:$B$10029,MATCH(A30,[1]Лист1!$A$1:$A$10029,0),1)),"",INDEX([1]Лист1!$B$1:$B$10029,MATCH(A30,[1]Лист1!$A$1:$A$10029,0),1))</f>
        <v>3 604,22</v>
      </c>
      <c r="I30" s="290"/>
      <c r="K30"/>
      <c r="L30"/>
    </row>
    <row r="31" spans="1:244" ht="12.95" customHeight="1">
      <c r="A31" s="54" t="s">
        <v>1574</v>
      </c>
      <c r="B31" s="286"/>
      <c r="C31" s="300" t="s">
        <v>1000</v>
      </c>
      <c r="D31" s="371"/>
      <c r="E31" s="371"/>
      <c r="F31" s="371"/>
      <c r="G31" s="371">
        <v>57</v>
      </c>
      <c r="H31" s="353">
        <f>IF(ISERROR(INDEX([1]Лист1!$B$1:$B$10029,MATCH(A31,[1]Лист1!$A$1:$A$10029,0),1)),"",INDEX([1]Лист1!$B$1:$B$10029,MATCH(A31,[1]Лист1!$A$1:$A$10029,0),1))</f>
        <v>699.85</v>
      </c>
      <c r="I31" s="7"/>
      <c r="K31"/>
      <c r="L31"/>
      <c r="IH31"/>
      <c r="II31"/>
      <c r="IJ31"/>
    </row>
    <row r="32" spans="1:244" s="17" customFormat="1" ht="12.95" customHeight="1">
      <c r="A32" s="54"/>
      <c r="B32" s="286"/>
      <c r="C32" s="286" t="s">
        <v>1001</v>
      </c>
      <c r="D32" s="286"/>
      <c r="E32" s="286"/>
      <c r="F32" s="286"/>
      <c r="G32" s="286"/>
      <c r="H32" s="388"/>
      <c r="I32" s="28"/>
      <c r="K32"/>
      <c r="L32"/>
    </row>
    <row r="33" spans="1:244" s="17" customFormat="1" ht="12.95" customHeight="1">
      <c r="A33" s="54"/>
      <c r="B33" s="286"/>
      <c r="C33" s="328" t="s">
        <v>1002</v>
      </c>
      <c r="D33" s="328"/>
      <c r="E33" s="328"/>
      <c r="F33" s="328"/>
      <c r="G33" s="328"/>
      <c r="H33" s="433" t="s">
        <v>16</v>
      </c>
      <c r="I33" s="28"/>
      <c r="K33"/>
      <c r="L33"/>
    </row>
    <row r="34" spans="1:244" s="17" customFormat="1" ht="12.95" customHeight="1">
      <c r="A34" s="286"/>
      <c r="B34" s="286"/>
      <c r="C34" s="286" t="s">
        <v>1003</v>
      </c>
      <c r="D34" s="286"/>
      <c r="E34" s="286"/>
      <c r="F34" s="286"/>
      <c r="G34" s="286"/>
      <c r="H34" s="388"/>
      <c r="I34" s="28"/>
      <c r="K34"/>
      <c r="L34"/>
    </row>
    <row r="35" spans="1:244" s="17" customFormat="1" ht="12.95" customHeight="1">
      <c r="A35" s="286"/>
      <c r="B35" s="286"/>
      <c r="C35" s="328" t="s">
        <v>1004</v>
      </c>
      <c r="D35" s="374"/>
      <c r="E35" s="374"/>
      <c r="F35" s="374"/>
      <c r="G35" s="374">
        <v>10000</v>
      </c>
      <c r="H35" s="433">
        <f>5298.22*12+5298.22+1158.18</f>
        <v>70035.039999999994</v>
      </c>
      <c r="I35" s="28"/>
      <c r="K35"/>
      <c r="L35"/>
    </row>
    <row r="36" spans="1:244" s="17" customFormat="1" ht="12.95" customHeight="1">
      <c r="A36" s="54" t="s">
        <v>1005</v>
      </c>
      <c r="B36" s="286"/>
      <c r="C36" s="300" t="s">
        <v>1006</v>
      </c>
      <c r="D36" s="371"/>
      <c r="E36" s="371"/>
      <c r="F36" s="371"/>
      <c r="G36" s="371">
        <v>770</v>
      </c>
      <c r="H36" s="353" t="str">
        <f>IF(ISERROR(INDEX([1]Лист1!$B$1:$B$10029,MATCH(A36,[1]Лист1!$A$1:$A$10029,0),1)),"",INDEX([1]Лист1!$B$1:$B$10029,MATCH(A36,[1]Лист1!$A$1:$A$10029,0),1))</f>
        <v>5 298,22</v>
      </c>
      <c r="I36" s="28"/>
      <c r="K36"/>
      <c r="L36"/>
    </row>
    <row r="37" spans="1:244" ht="12.95" customHeight="1">
      <c r="A37" s="54" t="s">
        <v>1007</v>
      </c>
      <c r="B37" s="286"/>
      <c r="C37" s="310" t="s">
        <v>1008</v>
      </c>
      <c r="D37" s="374"/>
      <c r="E37" s="374"/>
      <c r="F37" s="374"/>
      <c r="G37" s="374">
        <v>681</v>
      </c>
      <c r="H37" s="398" t="str">
        <f>IF(ISERROR(INDEX([1]Лист1!$B$1:$B$10029,MATCH(A37,[1]Лист1!$A$1:$A$10029,0),1)),"",INDEX([1]Лист1!$B$1:$B$10029,MATCH(A37,[1]Лист1!$A$1:$A$10029,0),1))</f>
        <v>5 298,22</v>
      </c>
      <c r="I37" s="316"/>
      <c r="K37"/>
      <c r="L37"/>
      <c r="IH37"/>
      <c r="II37"/>
      <c r="IJ37"/>
    </row>
    <row r="38" spans="1:244" ht="12.95" customHeight="1">
      <c r="A38" s="54" t="s">
        <v>1009</v>
      </c>
      <c r="B38" s="286"/>
      <c r="C38" s="300" t="s">
        <v>1010</v>
      </c>
      <c r="D38" s="371"/>
      <c r="E38" s="371"/>
      <c r="F38" s="371"/>
      <c r="G38" s="371">
        <v>83</v>
      </c>
      <c r="H38" s="353" t="str">
        <f>IF(ISERROR(INDEX([1]Лист1!$B$1:$B$10029,MATCH(A38,[1]Лист1!$A$1:$A$10029,0),1)),"",INDEX([1]Лист1!$B$1:$B$10029,MATCH(A38,[1]Лист1!$A$1:$A$10029,0),1))</f>
        <v>1 158,18</v>
      </c>
      <c r="I38" s="317"/>
      <c r="K38"/>
      <c r="L38"/>
      <c r="IH38"/>
      <c r="II38"/>
      <c r="IJ38"/>
    </row>
    <row r="39" spans="1:244" ht="12.95" customHeight="1">
      <c r="A39" s="54"/>
      <c r="B39" s="286"/>
      <c r="C39" s="320"/>
      <c r="D39" s="272"/>
      <c r="E39" s="272"/>
      <c r="F39" s="272"/>
      <c r="G39" s="272"/>
      <c r="H39" s="357"/>
      <c r="I39" s="317"/>
      <c r="K39"/>
      <c r="L39"/>
      <c r="IH39"/>
      <c r="II39"/>
      <c r="IJ39"/>
    </row>
    <row r="40" spans="1:244" ht="12.95" customHeight="1">
      <c r="I40" s="317"/>
      <c r="K40"/>
      <c r="L40"/>
      <c r="IH40"/>
      <c r="II40"/>
      <c r="IJ40"/>
    </row>
    <row r="41" spans="1:244" ht="13.35" customHeight="1">
      <c r="I41" s="317"/>
      <c r="K41"/>
      <c r="L41"/>
      <c r="IH41"/>
      <c r="II41"/>
      <c r="IJ41"/>
    </row>
    <row r="42" spans="1:244" ht="36" customHeight="1">
      <c r="A42"/>
      <c r="B42"/>
      <c r="C42" s="264" t="s">
        <v>1011</v>
      </c>
      <c r="D42" s="264"/>
      <c r="E42"/>
      <c r="F42"/>
      <c r="G42"/>
      <c r="I42" s="265"/>
    </row>
    <row r="43" spans="1:244" ht="13.35" customHeight="1">
      <c r="I43" s="317"/>
      <c r="K43"/>
      <c r="L43"/>
      <c r="IH43"/>
      <c r="II43"/>
      <c r="IJ43"/>
    </row>
    <row r="44" spans="1:244" ht="13.35" customHeight="1">
      <c r="B44" s="401"/>
      <c r="C44" s="327" t="s">
        <v>1012</v>
      </c>
      <c r="I44" s="317"/>
      <c r="K44"/>
      <c r="L44"/>
      <c r="IH44"/>
      <c r="II44"/>
      <c r="IJ44"/>
    </row>
    <row r="45" spans="1:244" s="10" customFormat="1" ht="25.5" customHeight="1">
      <c r="A45" s="268"/>
      <c r="B45" s="269"/>
      <c r="C45" s="62" t="s">
        <v>1</v>
      </c>
      <c r="D45" s="13" t="s">
        <v>3</v>
      </c>
      <c r="E45" s="13" t="s">
        <v>281</v>
      </c>
      <c r="F45" s="13" t="s">
        <v>282</v>
      </c>
      <c r="G45" s="270" t="s">
        <v>6</v>
      </c>
      <c r="H45" s="271" t="s">
        <v>325</v>
      </c>
      <c r="I45" s="12"/>
      <c r="K45"/>
      <c r="L45"/>
    </row>
    <row r="46" spans="1:244" ht="13.35" customHeight="1">
      <c r="A46" s="1" t="s">
        <v>1013</v>
      </c>
      <c r="B46" s="387"/>
      <c r="C46" s="389" t="s">
        <v>1014</v>
      </c>
      <c r="D46" s="4"/>
      <c r="E46" s="4"/>
      <c r="F46" s="4"/>
      <c r="G46" s="4"/>
      <c r="H46" s="357" t="s">
        <v>16</v>
      </c>
      <c r="I46" s="317"/>
      <c r="K46"/>
      <c r="L46"/>
      <c r="IH46"/>
      <c r="II46"/>
      <c r="IJ46"/>
    </row>
    <row r="47" spans="1:244" ht="13.35" customHeight="1">
      <c r="A47" s="1" t="s">
        <v>1015</v>
      </c>
      <c r="B47" s="272"/>
      <c r="C47" s="310" t="s">
        <v>1016</v>
      </c>
      <c r="D47" s="381"/>
      <c r="E47" s="381"/>
      <c r="F47" s="381"/>
      <c r="G47" s="381"/>
      <c r="H47" s="398" t="s">
        <v>16</v>
      </c>
      <c r="I47" s="317"/>
      <c r="K47"/>
      <c r="L47"/>
      <c r="IH47"/>
      <c r="II47"/>
      <c r="IJ47"/>
    </row>
    <row r="48" spans="1:244" ht="13.35" customHeight="1">
      <c r="C48" s="389" t="s">
        <v>1017</v>
      </c>
      <c r="D48" s="4"/>
      <c r="E48" s="4"/>
      <c r="F48" s="4"/>
      <c r="G48" s="4"/>
      <c r="H48" s="437" t="s">
        <v>16</v>
      </c>
      <c r="I48" s="317"/>
      <c r="K48"/>
      <c r="L48"/>
      <c r="IH48"/>
      <c r="II48"/>
      <c r="IJ48"/>
    </row>
    <row r="49" spans="1:244" ht="13.35" customHeight="1">
      <c r="I49" s="317"/>
      <c r="K49"/>
      <c r="L49"/>
      <c r="IH49"/>
      <c r="II49"/>
      <c r="IJ49"/>
    </row>
    <row r="50" spans="1:244" ht="36" customHeight="1">
      <c r="A50"/>
      <c r="B50"/>
      <c r="C50" s="264" t="s">
        <v>1018</v>
      </c>
      <c r="D50" s="264"/>
      <c r="E50"/>
      <c r="F50"/>
      <c r="G50"/>
      <c r="I50" s="265"/>
    </row>
    <row r="52" spans="1:244" ht="12.75" customHeight="1">
      <c r="A52" s="177"/>
      <c r="B52" s="401"/>
      <c r="C52" s="327" t="s">
        <v>1019</v>
      </c>
      <c r="D52" s="34"/>
      <c r="E52" s="34"/>
      <c r="F52" s="34"/>
      <c r="G52" s="34"/>
      <c r="H52" s="299"/>
      <c r="I52" s="317"/>
      <c r="K52"/>
      <c r="L52"/>
      <c r="IH52"/>
      <c r="II52"/>
      <c r="IJ52"/>
    </row>
    <row r="53" spans="1:244" s="10" customFormat="1" ht="25.5" customHeight="1">
      <c r="A53" s="268"/>
      <c r="B53" s="269"/>
      <c r="C53" s="62" t="s">
        <v>1</v>
      </c>
      <c r="D53" s="13" t="s">
        <v>3</v>
      </c>
      <c r="E53" s="13" t="s">
        <v>281</v>
      </c>
      <c r="F53" s="13" t="s">
        <v>282</v>
      </c>
      <c r="G53" s="270" t="s">
        <v>6</v>
      </c>
      <c r="H53" s="271" t="s">
        <v>325</v>
      </c>
      <c r="I53" s="12"/>
      <c r="K53"/>
      <c r="L53"/>
    </row>
    <row r="54" spans="1:244" ht="13.35" customHeight="1">
      <c r="A54" s="54" t="s">
        <v>1020</v>
      </c>
      <c r="B54" s="272"/>
      <c r="C54" s="300" t="s">
        <v>1021</v>
      </c>
      <c r="D54" s="301">
        <v>3980</v>
      </c>
      <c r="E54" s="301">
        <v>2500</v>
      </c>
      <c r="F54" s="301">
        <v>160</v>
      </c>
      <c r="G54" s="301">
        <v>1600</v>
      </c>
      <c r="H54" s="353" t="str">
        <f>IF(ISERROR(INDEX([1]Лист1!$B$1:$B$10029,MATCH(A54,[1]Лист1!$A$1:$A$10029,0),1)),"",INDEX([1]Лист1!$B$1:$B$10029,MATCH(A54,[1]Лист1!$A$1:$A$10029,0),1))</f>
        <v>4 589,00</v>
      </c>
      <c r="I54" s="317"/>
      <c r="K54"/>
      <c r="L54"/>
      <c r="IH54"/>
      <c r="II54"/>
      <c r="IJ54"/>
    </row>
    <row r="55" spans="1:244" ht="12" customHeight="1">
      <c r="A55" s="436" t="s">
        <v>1576</v>
      </c>
      <c r="B55" s="272" t="s">
        <v>18</v>
      </c>
      <c r="C55" s="328" t="s">
        <v>1022</v>
      </c>
      <c r="D55" s="318">
        <v>1200</v>
      </c>
      <c r="E55" s="318">
        <v>700</v>
      </c>
      <c r="F55" s="318">
        <v>400</v>
      </c>
      <c r="G55" s="318">
        <v>580</v>
      </c>
      <c r="H55" s="398" t="str">
        <f>IF(ISERROR(INDEX([1]Лист1!$B$1:$B$10029,MATCH(A55,[1]Лист1!$A$1:$A$10029,0),1)),"",INDEX([1]Лист1!$B$1:$B$10029,MATCH(A55,[1]Лист1!$A$1:$A$10029,0),1))</f>
        <v>1 211,00</v>
      </c>
      <c r="I55" s="317"/>
      <c r="K55"/>
      <c r="L55"/>
      <c r="IH55"/>
      <c r="II55"/>
      <c r="IJ55"/>
    </row>
    <row r="65062" ht="12.75" customHeight="1"/>
    <row r="65063" ht="12.75" customHeight="1"/>
    <row r="65064" ht="12.75" customHeight="1"/>
    <row r="65065" ht="12.75" customHeight="1"/>
    <row r="65066" ht="12.75" customHeight="1"/>
    <row r="65067" ht="12.75" customHeight="1"/>
    <row r="65068" ht="12.75" customHeight="1"/>
    <row r="65069" ht="12.75" customHeight="1"/>
    <row r="65070" ht="12.75" customHeight="1"/>
    <row r="65071" ht="12.75" customHeight="1"/>
    <row r="65072" ht="12.75" customHeight="1"/>
    <row r="65073" ht="12.75" customHeight="1"/>
    <row r="65074" ht="12.75" customHeight="1"/>
    <row r="65075" ht="12.75" customHeight="1"/>
    <row r="65076" ht="12.75" customHeight="1"/>
    <row r="65077" ht="12.75" customHeight="1"/>
    <row r="65078" ht="12.75" customHeight="1"/>
    <row r="65079" ht="12.75" customHeight="1"/>
    <row r="65080" ht="12.75" customHeight="1"/>
    <row r="65081" ht="12.75" customHeight="1"/>
    <row r="65082" ht="12.75" customHeight="1"/>
    <row r="65083" ht="12.75" customHeight="1"/>
    <row r="65084" ht="12.75" customHeight="1"/>
    <row r="65085" ht="12.75" customHeight="1"/>
    <row r="65086" ht="12.75" customHeight="1"/>
    <row r="65087" ht="12.75" customHeight="1"/>
    <row r="65088" ht="12.75" customHeight="1"/>
    <row r="65089" ht="12.75" customHeight="1"/>
    <row r="65090" ht="12.75" customHeight="1"/>
    <row r="65091" ht="12.75" customHeight="1"/>
    <row r="65092" ht="12.75" customHeight="1"/>
    <row r="65093" ht="12.75" customHeight="1"/>
    <row r="65094" ht="12.75" customHeight="1"/>
    <row r="65095" ht="12.75" customHeight="1"/>
    <row r="65096" ht="12.75" customHeight="1"/>
    <row r="65097" ht="12.75" customHeight="1"/>
    <row r="65098" ht="12.75" customHeight="1"/>
    <row r="65099" ht="12.75" customHeight="1"/>
    <row r="65100" ht="12.75" customHeight="1"/>
    <row r="65101" ht="12.75" customHeight="1"/>
    <row r="65102" ht="12.75" customHeight="1"/>
    <row r="65103" ht="12.75" customHeight="1"/>
    <row r="65104" ht="12.75" customHeight="1"/>
    <row r="65105" ht="12.75" customHeight="1"/>
    <row r="65106" ht="12.75" customHeight="1"/>
    <row r="65107" ht="12.75" customHeight="1"/>
    <row r="65108" ht="12.75" customHeight="1"/>
    <row r="65109" ht="12.75" customHeight="1"/>
    <row r="65110" ht="12.75" customHeight="1"/>
    <row r="65111" ht="12.75" customHeight="1"/>
    <row r="65112" ht="12.75" customHeight="1"/>
    <row r="65113" ht="12.75" customHeight="1"/>
    <row r="65114" ht="12.75" customHeight="1"/>
    <row r="65115" ht="12.75" customHeight="1"/>
    <row r="65116" ht="12.75" customHeight="1"/>
    <row r="65117" ht="12.75" customHeight="1"/>
    <row r="65118" ht="12.75" customHeight="1"/>
    <row r="65119" ht="12.75" customHeight="1"/>
    <row r="65120" ht="12.75" customHeight="1"/>
    <row r="65121" ht="12.75" customHeight="1"/>
    <row r="65122" ht="12.75" customHeight="1"/>
    <row r="65123" ht="12.75" customHeight="1"/>
    <row r="65124" ht="12.75" customHeight="1"/>
    <row r="65125" ht="12.75" customHeight="1"/>
    <row r="65126" ht="12.75" customHeight="1"/>
    <row r="65127" ht="12.75" customHeight="1"/>
    <row r="65128" ht="12.75" customHeight="1"/>
    <row r="65129" ht="12.75" customHeight="1"/>
    <row r="65130" ht="12.75" customHeight="1"/>
    <row r="65131" ht="12.75" customHeight="1"/>
    <row r="65132" ht="12.75" customHeight="1"/>
    <row r="65133" ht="12.75" customHeight="1"/>
    <row r="65134" ht="12.75" customHeight="1"/>
    <row r="65135" ht="12.75" customHeight="1"/>
    <row r="65136" ht="12.75" customHeight="1"/>
    <row r="65137" ht="12.75" customHeight="1"/>
    <row r="65138" ht="12.75" customHeight="1"/>
    <row r="65139" ht="12.75" customHeight="1"/>
    <row r="65140" ht="12.75" customHeight="1"/>
    <row r="65141" ht="12.75" customHeight="1"/>
    <row r="65142" ht="12.75" customHeight="1"/>
    <row r="65143" ht="12.75" customHeight="1"/>
    <row r="65144" ht="12.75" customHeight="1"/>
    <row r="65145" ht="12.75" customHeight="1"/>
    <row r="65146" ht="12.75" customHeight="1"/>
    <row r="65147" ht="12.75" customHeight="1"/>
    <row r="65148" ht="12.75" customHeight="1"/>
    <row r="65149" ht="12.75" customHeight="1"/>
    <row r="65150" ht="12.75" customHeight="1"/>
    <row r="65151" ht="12.75" customHeight="1"/>
    <row r="65152" ht="12.75" customHeight="1"/>
    <row r="65153" ht="12.75" customHeight="1"/>
    <row r="65154" ht="12.75" customHeight="1"/>
    <row r="65155" ht="12.75" customHeight="1"/>
    <row r="65156" ht="12.75" customHeight="1"/>
    <row r="65157" ht="12.75" customHeight="1"/>
    <row r="65158" ht="12.75" customHeight="1"/>
    <row r="65159" ht="12.75" customHeight="1"/>
    <row r="65160" ht="12.75" customHeight="1"/>
    <row r="65161" ht="12.75" customHeight="1"/>
    <row r="65162" ht="12.75" customHeight="1"/>
    <row r="65163" ht="12.75" customHeight="1"/>
    <row r="65164" ht="12.75" customHeight="1"/>
    <row r="65165" ht="12.75" customHeight="1"/>
    <row r="65166" ht="12.75" customHeight="1"/>
    <row r="65167" ht="12.75" customHeight="1"/>
    <row r="65168" ht="12.75" customHeight="1"/>
    <row r="65169" ht="12.75" customHeight="1"/>
    <row r="65170" ht="12.75" customHeight="1"/>
    <row r="65171" ht="12.75" customHeight="1"/>
    <row r="65172" ht="12.75" customHeight="1"/>
    <row r="65173" ht="12.75" customHeight="1"/>
    <row r="65174" ht="12.75" customHeight="1"/>
    <row r="65175" ht="12.75" customHeight="1"/>
    <row r="65176" ht="12.75" customHeight="1"/>
    <row r="65177" ht="12.75" customHeight="1"/>
    <row r="65178" ht="12.75" customHeight="1"/>
    <row r="65179" ht="12.75" customHeight="1"/>
    <row r="65180" ht="12.75" customHeight="1"/>
    <row r="65181" ht="12.75" customHeight="1"/>
    <row r="65182" ht="12.75" customHeight="1"/>
    <row r="65183" ht="12.75" customHeight="1"/>
    <row r="65184" ht="12.75" customHeight="1"/>
    <row r="65185" ht="12.75" customHeight="1"/>
    <row r="65186" ht="12.75" customHeight="1"/>
    <row r="65187" ht="12.75" customHeight="1"/>
    <row r="65188" ht="12.75" customHeight="1"/>
    <row r="65189" ht="12.75" customHeight="1"/>
    <row r="65190" ht="12.75" customHeight="1"/>
    <row r="65191" ht="12.75" customHeight="1"/>
    <row r="65192" ht="12.75" customHeight="1"/>
    <row r="65193" ht="12.75" customHeight="1"/>
    <row r="65194" ht="12.75" customHeight="1"/>
    <row r="65195" ht="12.75" customHeight="1"/>
    <row r="65196" ht="12.75" customHeight="1"/>
    <row r="65197" ht="12.75" customHeight="1"/>
    <row r="65198" ht="12.75" customHeight="1"/>
    <row r="65199" ht="12.75" customHeight="1"/>
    <row r="65200" ht="12.75" customHeight="1"/>
    <row r="65201" ht="12.75" customHeight="1"/>
    <row r="65202" ht="12.75" customHeight="1"/>
    <row r="65203" ht="12.75" customHeight="1"/>
    <row r="65204" ht="12.75" customHeight="1"/>
    <row r="65205" ht="12.75" customHeight="1"/>
    <row r="65206" ht="12.75" customHeight="1"/>
    <row r="65207" ht="12.75" customHeight="1"/>
    <row r="65208" ht="12.75" customHeight="1"/>
    <row r="65209" ht="12.75" customHeight="1"/>
    <row r="65210" ht="12.75" customHeight="1"/>
    <row r="65211" ht="12.75" customHeight="1"/>
    <row r="65212" ht="12.75" customHeight="1"/>
    <row r="65213" ht="12.75" customHeight="1"/>
    <row r="65214" ht="12.75" customHeight="1"/>
    <row r="65215" ht="12.75" customHeight="1"/>
    <row r="65216" ht="12.75" customHeight="1"/>
    <row r="65217" ht="12.75" customHeight="1"/>
    <row r="65218" ht="12.75" customHeight="1"/>
    <row r="65219" ht="12.75" customHeight="1"/>
    <row r="65220" ht="12.75" customHeight="1"/>
    <row r="65221" ht="12.75" customHeight="1"/>
    <row r="65222" ht="12.75" customHeight="1"/>
    <row r="65223" ht="12.75" customHeight="1"/>
    <row r="65224" ht="12.75" customHeight="1"/>
    <row r="65225" ht="12.75" customHeight="1"/>
    <row r="65226" ht="12.75" customHeight="1"/>
    <row r="65227" ht="12.75" customHeight="1"/>
    <row r="65228" ht="12.75" customHeight="1"/>
    <row r="65229" ht="12.75" customHeight="1"/>
    <row r="65230" ht="12.75" customHeight="1"/>
    <row r="65231" ht="12.75" customHeight="1"/>
    <row r="65232" ht="12.75" customHeight="1"/>
    <row r="65233" ht="12.75" customHeight="1"/>
    <row r="65234" ht="12.75" customHeight="1"/>
    <row r="65235" ht="12.75" customHeight="1"/>
    <row r="65236" ht="12.75" customHeight="1"/>
    <row r="65237" ht="12.75" customHeight="1"/>
    <row r="65238" ht="12.75" customHeight="1"/>
    <row r="65239" ht="12.75" customHeight="1"/>
    <row r="65240" ht="12.75" customHeight="1"/>
    <row r="65241" ht="12.75" customHeight="1"/>
    <row r="65242" ht="12.75" customHeight="1"/>
    <row r="65243" ht="12.75" customHeight="1"/>
    <row r="65244" ht="12.75" customHeight="1"/>
    <row r="65245" ht="12.75" customHeight="1"/>
    <row r="65246" ht="12.75" customHeight="1"/>
    <row r="65247" ht="12.75" customHeight="1"/>
    <row r="65248" ht="12.75" customHeight="1"/>
    <row r="65249" ht="12.75" customHeight="1"/>
    <row r="65250" ht="12.75" customHeight="1"/>
    <row r="65251" ht="12.75" customHeight="1"/>
    <row r="65252" ht="12.75" customHeight="1"/>
    <row r="65253" ht="12.75" customHeight="1"/>
    <row r="65254" ht="12.75" customHeight="1"/>
    <row r="65255" ht="12.75" customHeight="1"/>
    <row r="65256" ht="12.75" customHeight="1"/>
    <row r="65257" ht="12.75" customHeight="1"/>
    <row r="65258" ht="12.75" customHeight="1"/>
    <row r="65259" ht="12.75" customHeight="1"/>
    <row r="65260" ht="12.75" customHeight="1"/>
    <row r="65261" ht="12.75" customHeight="1"/>
    <row r="65262" ht="12.75" customHeight="1"/>
    <row r="65263" ht="12.75" customHeight="1"/>
    <row r="65264" ht="12.75" customHeight="1"/>
    <row r="65265" ht="12.75" customHeight="1"/>
    <row r="65266" ht="12.75" customHeight="1"/>
    <row r="65267" ht="12.75" customHeight="1"/>
    <row r="65268" ht="12.75" customHeight="1"/>
    <row r="65269" ht="12.75" customHeight="1"/>
    <row r="65270" ht="12.75" customHeight="1"/>
    <row r="65271" ht="12.75" customHeight="1"/>
    <row r="65272" ht="12.75" customHeight="1"/>
    <row r="65273" ht="12.75" customHeight="1"/>
    <row r="65274" ht="12.75" customHeight="1"/>
    <row r="65275" ht="12.75" customHeight="1"/>
    <row r="65276" ht="12.75" customHeight="1"/>
    <row r="65277" ht="12.75" customHeight="1"/>
    <row r="65278" ht="12.75" customHeight="1"/>
    <row r="65279" ht="12.75" customHeight="1"/>
    <row r="65280" ht="12.75" customHeight="1"/>
    <row r="65281" ht="12.75" customHeight="1"/>
    <row r="65282" ht="12.75" customHeight="1"/>
    <row r="65283" ht="12.75" customHeight="1"/>
    <row r="65284" ht="12.75" customHeight="1"/>
    <row r="65285" ht="12.75" customHeight="1"/>
    <row r="65286" ht="12.75" customHeight="1"/>
    <row r="65287" ht="12.75" customHeight="1"/>
    <row r="65288" ht="12.75" customHeight="1"/>
    <row r="65289" ht="12.75" customHeight="1"/>
    <row r="65290" ht="12.75" customHeight="1"/>
    <row r="65291" ht="12.75" customHeight="1"/>
    <row r="65292" ht="12.75" customHeight="1"/>
    <row r="65293" ht="12.75" customHeight="1"/>
    <row r="65294" ht="12.75" customHeight="1"/>
    <row r="65295" ht="12.75" customHeight="1"/>
    <row r="65296" ht="12.75" customHeight="1"/>
    <row r="65297" ht="12.75" customHeight="1"/>
    <row r="65298" ht="12.75" customHeight="1"/>
    <row r="65299" ht="12.75" customHeight="1"/>
    <row r="65300" ht="12.75" customHeight="1"/>
    <row r="65301" ht="12.75" customHeight="1"/>
    <row r="65302" ht="12.75" customHeight="1"/>
    <row r="65303" ht="12.75" customHeight="1"/>
    <row r="65304" ht="12.75" customHeight="1"/>
    <row r="65305" ht="12.75" customHeight="1"/>
    <row r="65306" ht="12.75" customHeight="1"/>
    <row r="65307" ht="12.75" customHeight="1"/>
    <row r="65308" ht="12.75" customHeight="1"/>
    <row r="65309" ht="12.75" customHeight="1"/>
    <row r="65310" ht="12.75" customHeight="1"/>
    <row r="65311" ht="12.75" customHeight="1"/>
    <row r="65312" ht="12.75" customHeight="1"/>
    <row r="65313" ht="12.75" customHeight="1"/>
    <row r="65314" ht="12.75" customHeight="1"/>
    <row r="65315" ht="12.75" customHeight="1"/>
    <row r="65316" ht="12.75" customHeight="1"/>
    <row r="65317" ht="12.75" customHeight="1"/>
    <row r="65318" ht="12.75" customHeight="1"/>
    <row r="65319" ht="12.75" customHeight="1"/>
    <row r="65320" ht="12.75" customHeight="1"/>
    <row r="65321" ht="12.75" customHeight="1"/>
    <row r="65322" ht="12.75" customHeight="1"/>
    <row r="65323" ht="12.75" customHeight="1"/>
    <row r="65324" ht="12.75" customHeight="1"/>
    <row r="65325" ht="12.75" customHeight="1"/>
    <row r="65326" ht="12.75" customHeight="1"/>
    <row r="65327" ht="12.75" customHeight="1"/>
    <row r="65328" ht="12.75" customHeight="1"/>
    <row r="65329" ht="12.75" customHeight="1"/>
    <row r="65330" ht="12.75" customHeight="1"/>
    <row r="65331" ht="12.75" customHeight="1"/>
    <row r="65332" ht="12.75" customHeight="1"/>
    <row r="65333" ht="12.75" customHeight="1"/>
    <row r="65334" ht="12.75" customHeight="1"/>
    <row r="65335" ht="12.75" customHeight="1"/>
    <row r="65336" ht="12.75" customHeight="1"/>
    <row r="65337" ht="12.75" customHeight="1"/>
    <row r="65338" ht="12.75" customHeight="1"/>
    <row r="65339" ht="12.75" customHeight="1"/>
    <row r="65340" ht="12.75" customHeight="1"/>
    <row r="65341" ht="12.75" customHeight="1"/>
    <row r="65342" ht="12.75" customHeight="1"/>
    <row r="65343" ht="12.75" customHeight="1"/>
    <row r="65344" ht="12.75" customHeight="1"/>
    <row r="65345" ht="12.75" customHeight="1"/>
    <row r="65346" ht="12.75" customHeight="1"/>
    <row r="65347" ht="12.75" customHeight="1"/>
    <row r="65348" ht="12.75" customHeight="1"/>
    <row r="65349" ht="12.75" customHeight="1"/>
    <row r="65350" ht="12.75" customHeight="1"/>
    <row r="65351" ht="12.75" customHeight="1"/>
    <row r="65352" ht="12.75" customHeight="1"/>
    <row r="65353" ht="12.75" customHeight="1"/>
    <row r="65354" ht="12.75" customHeight="1"/>
    <row r="65355" ht="12.75" customHeight="1"/>
    <row r="65356" ht="12.75" customHeight="1"/>
    <row r="65357" ht="12.75" customHeight="1"/>
    <row r="65358" ht="12.75" customHeight="1"/>
    <row r="65359" ht="12.75" customHeight="1"/>
    <row r="65360" ht="12.75" customHeight="1"/>
    <row r="65361" ht="12.75" customHeight="1"/>
    <row r="65362" ht="12.75" customHeight="1"/>
    <row r="65363" ht="12.75" customHeight="1"/>
    <row r="65364" ht="12.75" customHeight="1"/>
    <row r="65365" ht="12.75" customHeight="1"/>
    <row r="65366" ht="12.75" customHeight="1"/>
    <row r="65367" ht="12.75" customHeight="1"/>
    <row r="65368" ht="12.75" customHeight="1"/>
    <row r="65369" ht="12.75" customHeight="1"/>
    <row r="65370" ht="12.75" customHeight="1"/>
    <row r="65371" ht="12.75" customHeight="1"/>
    <row r="65372" ht="12.75" customHeight="1"/>
    <row r="65373" ht="12.75" customHeight="1"/>
    <row r="65374" ht="12.75" customHeight="1"/>
    <row r="65375" ht="12.75" customHeight="1"/>
    <row r="65376" ht="12.75" customHeight="1"/>
    <row r="65377" ht="12.75" customHeight="1"/>
    <row r="65378" ht="12.75" customHeight="1"/>
    <row r="65379" ht="12.75" customHeight="1"/>
    <row r="65380" ht="12.75" customHeight="1"/>
    <row r="65381" ht="12.75" customHeight="1"/>
    <row r="65382" ht="12.75" customHeight="1"/>
    <row r="65383" ht="12.75" customHeight="1"/>
    <row r="65384" ht="12.75" customHeight="1"/>
    <row r="65385" ht="12.75" customHeight="1"/>
    <row r="65386" ht="12.75" customHeight="1"/>
    <row r="65387" ht="12.75" customHeight="1"/>
    <row r="65388" ht="12.75" customHeight="1"/>
    <row r="65389" ht="12.75" customHeight="1"/>
    <row r="65390" ht="12.75" customHeight="1"/>
    <row r="65391" ht="12.75" customHeight="1"/>
    <row r="65392" ht="12.75" customHeight="1"/>
    <row r="65393" ht="12.75" customHeight="1"/>
    <row r="65394" ht="12.75" customHeight="1"/>
    <row r="65395" ht="12.75" customHeight="1"/>
    <row r="65396" ht="12.75" customHeight="1"/>
    <row r="65397" ht="12.75" customHeight="1"/>
    <row r="65398" ht="12.75" customHeight="1"/>
    <row r="65399" ht="12.75" customHeight="1"/>
    <row r="65400" ht="12.75" customHeight="1"/>
    <row r="65401" ht="12.75" customHeight="1"/>
    <row r="65402" ht="12.75" customHeight="1"/>
    <row r="65403" ht="12.75" customHeight="1"/>
    <row r="65404" ht="12.75" customHeight="1"/>
    <row r="65405" ht="12.75" customHeight="1"/>
    <row r="65406" ht="12.75" customHeight="1"/>
    <row r="65407" ht="12.75" customHeight="1"/>
    <row r="65408" ht="12.75" customHeight="1"/>
    <row r="65409" ht="12.75" customHeight="1"/>
    <row r="65410" ht="12.75" customHeight="1"/>
    <row r="65411" ht="12.75" customHeight="1"/>
    <row r="65412" ht="12.75" customHeight="1"/>
    <row r="65413" ht="12.75" customHeight="1"/>
    <row r="65414" ht="12.75" customHeight="1"/>
    <row r="65415" ht="12.75" customHeight="1"/>
    <row r="65416" ht="12.75" customHeight="1"/>
    <row r="65417" ht="12.75" customHeight="1"/>
    <row r="65418" ht="12.75" customHeight="1"/>
    <row r="65419" ht="12.75" customHeight="1"/>
    <row r="65420" ht="12.75" customHeight="1"/>
    <row r="65421" ht="12.75" customHeight="1"/>
    <row r="65422" ht="12.75" customHeight="1"/>
    <row r="65423" ht="12.75" customHeight="1"/>
    <row r="65424" ht="12.75" customHeight="1"/>
    <row r="65425" ht="12.75" customHeight="1"/>
    <row r="65426" ht="12.75" customHeight="1"/>
    <row r="65427" ht="12.75" customHeight="1"/>
    <row r="65428" ht="12.75" customHeight="1"/>
    <row r="65429" ht="12.75" customHeight="1"/>
    <row r="65430" ht="12.75" customHeight="1"/>
    <row r="65431" ht="12.75" customHeight="1"/>
    <row r="65432" ht="12.75" customHeight="1"/>
    <row r="65433" ht="12.75" customHeight="1"/>
    <row r="65434" ht="12.75" customHeight="1"/>
    <row r="65435" ht="12.75" customHeight="1"/>
    <row r="65436" ht="12.75" customHeight="1"/>
    <row r="65437" ht="12.75" customHeight="1"/>
    <row r="65438" ht="12.75" customHeight="1"/>
    <row r="65439" ht="12.75" customHeight="1"/>
    <row r="65440" ht="12.75" customHeight="1"/>
    <row r="65441" ht="12.75" customHeight="1"/>
    <row r="65442" ht="12.75" customHeight="1"/>
    <row r="65443" ht="12.75" customHeight="1"/>
    <row r="65444" ht="12.75" customHeight="1"/>
    <row r="65445" ht="12.75" customHeight="1"/>
    <row r="65446" ht="12.75" customHeight="1"/>
    <row r="65447" ht="12.75" customHeight="1"/>
    <row r="65448" ht="12.75" customHeight="1"/>
    <row r="65449" ht="12.75" customHeight="1"/>
    <row r="65450" ht="12.75" customHeight="1"/>
    <row r="65451" ht="12.75" customHeight="1"/>
    <row r="65452" ht="12.75" customHeight="1"/>
    <row r="65453" ht="12.75" customHeight="1"/>
    <row r="65454" ht="12.75" customHeight="1"/>
    <row r="65455" ht="12.75" customHeight="1"/>
    <row r="65456" ht="12.75" customHeight="1"/>
    <row r="65457" ht="12.75" customHeight="1"/>
    <row r="65458" ht="12.75" customHeight="1"/>
    <row r="65459" ht="12.75" customHeight="1"/>
    <row r="65460" ht="12.75" customHeight="1"/>
    <row r="65461" ht="12.75" customHeight="1"/>
    <row r="65462" ht="12.75" customHeight="1"/>
    <row r="65463" ht="12.75" customHeight="1"/>
    <row r="65464" ht="12.75" customHeight="1"/>
    <row r="65465" ht="12.75" customHeight="1"/>
    <row r="65466" ht="12.75" customHeight="1"/>
    <row r="65467" ht="12.75" customHeight="1"/>
    <row r="65468" ht="12.75" customHeight="1"/>
    <row r="65469" ht="12.75" customHeight="1"/>
    <row r="65470" ht="12.75" customHeight="1"/>
    <row r="65471" ht="12.75" customHeight="1"/>
    <row r="65472" ht="12.75" customHeight="1"/>
    <row r="65473" ht="12.75" customHeight="1"/>
    <row r="65474" ht="12.75" customHeight="1"/>
    <row r="65475" ht="12.75" customHeight="1"/>
    <row r="65476" ht="12.75" customHeight="1"/>
    <row r="65477" ht="12.75" customHeight="1"/>
    <row r="65478" ht="12.75" customHeight="1"/>
    <row r="65479" ht="12.75" customHeight="1"/>
    <row r="65480" ht="12.75" customHeight="1"/>
    <row r="65481" ht="12.75" customHeight="1"/>
    <row r="65482" ht="12.75" customHeight="1"/>
    <row r="65483" ht="12.75" customHeight="1"/>
    <row r="65484" ht="12.75" customHeight="1"/>
    <row r="65485" ht="12.75" customHeight="1"/>
    <row r="65486" ht="12.75" customHeight="1"/>
    <row r="65487" ht="12.75" customHeight="1"/>
    <row r="65488" ht="12.75" customHeight="1"/>
    <row r="65489" ht="12.75" customHeight="1"/>
    <row r="65490" ht="12.75" customHeight="1"/>
    <row r="65491" ht="12.75" customHeight="1"/>
    <row r="65492" ht="12.75" customHeight="1"/>
    <row r="65493" ht="12.75" customHeight="1"/>
    <row r="65494" ht="12.75" customHeight="1"/>
    <row r="65495" ht="12.75" customHeight="1"/>
    <row r="65496" ht="12.75" customHeight="1"/>
    <row r="65497" ht="12.75" customHeight="1"/>
    <row r="65498" ht="12.75" customHeight="1"/>
    <row r="65499" ht="12.75" customHeight="1"/>
    <row r="65500" ht="12.75" customHeight="1"/>
    <row r="65501" ht="12.75" customHeight="1"/>
    <row r="65502" ht="12.75" customHeight="1"/>
    <row r="65503" ht="12.75" customHeight="1"/>
    <row r="65504" ht="12.75" customHeight="1"/>
    <row r="65505" ht="12.75" customHeight="1"/>
    <row r="65506" ht="12.75" customHeight="1"/>
    <row r="65507" ht="12.75" customHeight="1"/>
    <row r="65508" ht="12.75" customHeight="1"/>
    <row r="65509" ht="12.75" customHeight="1"/>
    <row r="65510" ht="12.75" customHeight="1"/>
    <row r="65511" ht="12.75" customHeight="1"/>
    <row r="65512" ht="12.75" customHeight="1"/>
    <row r="65513" ht="12.75" customHeight="1"/>
    <row r="65514" ht="12.75" customHeight="1"/>
    <row r="65515" ht="12.75" customHeight="1"/>
    <row r="65516" ht="12.75" customHeight="1"/>
    <row r="65517" ht="12.75" customHeight="1"/>
    <row r="65518" ht="12.75" customHeight="1"/>
    <row r="65519" ht="12.75" customHeight="1"/>
    <row r="65520" ht="12.75" customHeight="1"/>
    <row r="65521" ht="12.75" customHeight="1"/>
    <row r="65522" ht="12.75" customHeight="1"/>
    <row r="65523" ht="12.75" customHeight="1"/>
    <row r="65524" ht="12.75" customHeight="1"/>
    <row r="65525" ht="12.75" customHeight="1"/>
    <row r="65526" ht="12.75" customHeight="1"/>
    <row r="65527" ht="12.75" customHeight="1"/>
    <row r="65528" ht="12.75" customHeight="1"/>
    <row r="65529" ht="12.75" customHeight="1"/>
    <row r="65530" ht="12.75" customHeight="1"/>
    <row r="65531" ht="12.75" customHeight="1"/>
    <row r="65532" ht="12.75" customHeight="1"/>
    <row r="65533" ht="12.75" customHeight="1"/>
    <row r="65534" ht="12.75" customHeight="1"/>
    <row r="65535" ht="12.75" customHeight="1"/>
    <row r="65536" ht="12.75" customHeight="1"/>
  </sheetData>
  <sheetProtection selectLockedCells="1" selectUnlockedCells="1"/>
  <mergeCells count="3">
    <mergeCell ref="C15:D15"/>
    <mergeCell ref="C23:D23"/>
    <mergeCell ref="C28:E28"/>
  </mergeCells>
  <pageMargins left="0.39370078740157483" right="0.19685039370078741" top="0.39370078740157483" bottom="0.62992125984251968" header="0.51181102362204722" footer="0.39370078740157483"/>
  <pageSetup paperSize="9" scale="69" firstPageNumber="12" orientation="portrait" useFirstPageNumber="1" r:id="rId1"/>
  <headerFooter alignWithMargins="0">
    <oddFooter>&amp;L&amp;"Arial,обычный"&amp;9* Під замовлення (відсутні в складському залишку).
Ціни в грн з ПДВ станом на 02.01.2021. ТОВ "АБЕТОН", м. Київ, вул. Якутська, 5, тел. (044) 355-06-06, www.abeton.ua&amp;R&amp;"Times New Roman,обычный"&amp;12&amp;P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16</vt:i4>
      </vt:variant>
    </vt:vector>
  </HeadingPairs>
  <TitlesOfParts>
    <vt:vector size="25" baseType="lpstr">
      <vt:lpstr>1 Труби</vt:lpstr>
      <vt:lpstr>2 Колодязі</vt:lpstr>
      <vt:lpstr>3 Колодязі АБЕТОН ПЛАСТ</vt:lpstr>
      <vt:lpstr>4 Дорожнє будівництво</vt:lpstr>
      <vt:lpstr>5 ИСА</vt:lpstr>
      <vt:lpstr>6 Труби водопропускні</vt:lpstr>
      <vt:lpstr>7 Лотки</vt:lpstr>
      <vt:lpstr>8 Камери</vt:lpstr>
      <vt:lpstr>9 Шахтне кріплення, тюбінг, што</vt:lpstr>
      <vt:lpstr>'1 Труби'!Excel_BuiltIn_Print_Area</vt:lpstr>
      <vt:lpstr>'2 Колодязі'!Excel_BuiltIn_Print_Area</vt:lpstr>
      <vt:lpstr>'3 Колодязі АБЕТОН ПЛАСТ'!Excel_BuiltIn_Print_Area</vt:lpstr>
      <vt:lpstr>'4 Дорожнє будівництво'!Excel_BuiltIn_Print_Area</vt:lpstr>
      <vt:lpstr>'5 ИСА'!Excel_BuiltIn_Print_Area</vt:lpstr>
      <vt:lpstr>'6 Труби водопропускні'!Excel_BuiltIn_Print_Area</vt:lpstr>
      <vt:lpstr>'7 Лотки'!Excel_BuiltIn_Print_Area</vt:lpstr>
      <vt:lpstr>'9 Шахтне кріплення, тюбінг, што'!Excel_BuiltIn_Print_Area</vt:lpstr>
      <vt:lpstr>'1 Труби'!Область_печати</vt:lpstr>
      <vt:lpstr>'2 Колодязі'!Область_печати</vt:lpstr>
      <vt:lpstr>'3 Колодязі АБЕТОН ПЛАСТ'!Область_печати</vt:lpstr>
      <vt:lpstr>'4 Дорожнє будівництво'!Область_печати</vt:lpstr>
      <vt:lpstr>'5 ИСА'!Область_печати</vt:lpstr>
      <vt:lpstr>'7 Лотки'!Область_печати</vt:lpstr>
      <vt:lpstr>'8 Камери'!Область_печати</vt:lpstr>
      <vt:lpstr>'9 Шахтне кріплення, тюбінг, што'!Область_печати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Mykola Khotiaintsev</dc:creator>
  <cp:lastModifiedBy>Alina</cp:lastModifiedBy>
  <cp:lastPrinted>2021-03-11T09:25:52Z</cp:lastPrinted>
  <dcterms:created xsi:type="dcterms:W3CDTF">2020-10-20T10:05:53Z</dcterms:created>
  <dcterms:modified xsi:type="dcterms:W3CDTF">2021-03-11T09:26:37Z</dcterms:modified>
</cp:coreProperties>
</file>